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pic\Documents\PAL-06102022\10.Site web PAL\resssources_pedago\dossier_pedaguoPAL2020\Fiches à modifier\"/>
    </mc:Choice>
  </mc:AlternateContent>
  <bookViews>
    <workbookView xWindow="0" yWindow="0" windowWidth="28800" windowHeight="12432" activeTab="3"/>
  </bookViews>
  <sheets>
    <sheet name="No-11" sheetId="3" r:id="rId1"/>
    <sheet name="Co-8" sheetId="6" r:id="rId2"/>
    <sheet name="Ly-11" sheetId="7" r:id="rId3"/>
    <sheet name="No-3" sheetId="8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5" i="8" l="1"/>
  <c r="F157" i="8" s="1"/>
  <c r="F138" i="8"/>
  <c r="F137" i="8"/>
  <c r="F130" i="8"/>
  <c r="F129" i="8"/>
  <c r="F122" i="8"/>
  <c r="F121" i="8"/>
  <c r="F114" i="8"/>
  <c r="F113" i="8"/>
  <c r="F106" i="8"/>
  <c r="F105" i="8"/>
  <c r="F98" i="8"/>
  <c r="F97" i="8"/>
  <c r="F90" i="8"/>
  <c r="F89" i="8"/>
  <c r="F82" i="8"/>
  <c r="F81" i="8"/>
  <c r="F74" i="8"/>
  <c r="F73" i="8"/>
  <c r="F66" i="8"/>
  <c r="F65" i="8"/>
  <c r="F58" i="8"/>
  <c r="F57" i="8"/>
  <c r="F50" i="8"/>
  <c r="F49" i="8"/>
  <c r="F42" i="8"/>
  <c r="F41" i="8"/>
  <c r="F34" i="8"/>
  <c r="F33" i="8"/>
  <c r="I26" i="8"/>
  <c r="F144" i="8" s="1"/>
  <c r="F26" i="8"/>
  <c r="F146" i="8" l="1"/>
  <c r="F158" i="8" s="1"/>
  <c r="F43" i="8"/>
  <c r="F99" i="8"/>
  <c r="F161" i="8" s="1"/>
  <c r="F51" i="8"/>
  <c r="F75" i="8"/>
  <c r="F123" i="8"/>
  <c r="F155" i="8" s="1"/>
  <c r="F27" i="8"/>
  <c r="F52" i="8"/>
  <c r="F92" i="8"/>
  <c r="F124" i="8"/>
  <c r="F140" i="8"/>
  <c r="F29" i="8"/>
  <c r="F45" i="8"/>
  <c r="F61" i="8"/>
  <c r="F77" i="8"/>
  <c r="F101" i="8"/>
  <c r="F117" i="8"/>
  <c r="F133" i="8"/>
  <c r="F141" i="8"/>
  <c r="F35" i="8"/>
  <c r="F67" i="8"/>
  <c r="F107" i="8"/>
  <c r="F152" i="8" s="1"/>
  <c r="F131" i="8"/>
  <c r="F156" i="8" s="1"/>
  <c r="F147" i="8"/>
  <c r="F36" i="8"/>
  <c r="F60" i="8"/>
  <c r="F76" i="8"/>
  <c r="F163" i="8" s="1"/>
  <c r="F108" i="8"/>
  <c r="F132" i="8"/>
  <c r="F148" i="8"/>
  <c r="F37" i="8"/>
  <c r="F53" i="8"/>
  <c r="F69" i="8"/>
  <c r="F85" i="8"/>
  <c r="F93" i="8"/>
  <c r="F109" i="8"/>
  <c r="F125" i="8"/>
  <c r="F30" i="8"/>
  <c r="F38" i="8"/>
  <c r="F46" i="8"/>
  <c r="F54" i="8"/>
  <c r="F62" i="8"/>
  <c r="F70" i="8"/>
  <c r="F78" i="8"/>
  <c r="F86" i="8"/>
  <c r="F94" i="8"/>
  <c r="F102" i="8"/>
  <c r="F110" i="8"/>
  <c r="F118" i="8"/>
  <c r="F126" i="8"/>
  <c r="F134" i="8"/>
  <c r="F142" i="8"/>
  <c r="F83" i="8"/>
  <c r="F31" i="8"/>
  <c r="F103" i="8"/>
  <c r="F59" i="8"/>
  <c r="F91" i="8"/>
  <c r="F115" i="8"/>
  <c r="F154" i="8" s="1"/>
  <c r="F139" i="8"/>
  <c r="F44" i="8"/>
  <c r="F68" i="8"/>
  <c r="F84" i="8"/>
  <c r="F100" i="8"/>
  <c r="F116" i="8"/>
  <c r="F39" i="8"/>
  <c r="F47" i="8"/>
  <c r="F166" i="8" s="1"/>
  <c r="F55" i="8"/>
  <c r="F63" i="8"/>
  <c r="F71" i="8"/>
  <c r="F79" i="8"/>
  <c r="F87" i="8"/>
  <c r="F95" i="8"/>
  <c r="F111" i="8"/>
  <c r="F119" i="8"/>
  <c r="F127" i="8"/>
  <c r="F135" i="8"/>
  <c r="F143" i="8"/>
  <c r="F32" i="8"/>
  <c r="F40" i="8"/>
  <c r="F48" i="8"/>
  <c r="F56" i="8"/>
  <c r="F64" i="8"/>
  <c r="F72" i="8"/>
  <c r="F80" i="8"/>
  <c r="F88" i="8"/>
  <c r="F96" i="8"/>
  <c r="F104" i="8"/>
  <c r="F160" i="8" s="1"/>
  <c r="F112" i="8"/>
  <c r="F120" i="8"/>
  <c r="F128" i="8"/>
  <c r="F136" i="8"/>
  <c r="F164" i="8" l="1"/>
  <c r="G164" i="8" s="1"/>
  <c r="F162" i="8"/>
  <c r="G166" i="8"/>
  <c r="G160" i="8"/>
  <c r="F153" i="8"/>
  <c r="H173" i="8"/>
  <c r="H174" i="8"/>
  <c r="H170" i="8"/>
  <c r="H172" i="8"/>
  <c r="F151" i="8"/>
  <c r="G163" i="8" s="1"/>
  <c r="F150" i="8"/>
  <c r="F167" i="8"/>
  <c r="G167" i="8" s="1"/>
  <c r="H171" i="8"/>
  <c r="F165" i="8"/>
  <c r="G165" i="8" s="1"/>
  <c r="E173" i="8" l="1"/>
  <c r="C173" i="8"/>
  <c r="F173" i="8" s="1"/>
  <c r="B173" i="8"/>
  <c r="D173" i="8"/>
  <c r="I173" i="8"/>
  <c r="G161" i="8"/>
  <c r="E171" i="8"/>
  <c r="I171" i="8"/>
  <c r="D171" i="8"/>
  <c r="C171" i="8"/>
  <c r="B171" i="8"/>
  <c r="E172" i="8"/>
  <c r="I172" i="8"/>
  <c r="D172" i="8"/>
  <c r="C172" i="8"/>
  <c r="F172" i="8" s="1"/>
  <c r="B172" i="8"/>
  <c r="G162" i="8"/>
  <c r="D170" i="8"/>
  <c r="I170" i="8"/>
  <c r="C170" i="8"/>
  <c r="B170" i="8"/>
  <c r="E170" i="8"/>
  <c r="I174" i="8"/>
  <c r="B174" i="8"/>
  <c r="E174" i="8"/>
  <c r="D174" i="8"/>
  <c r="C174" i="8"/>
  <c r="F174" i="8" l="1"/>
  <c r="F171" i="8"/>
  <c r="F170" i="8"/>
  <c r="F146" i="7" l="1"/>
  <c r="F145" i="7"/>
  <c r="F157" i="7" s="1"/>
  <c r="F138" i="7"/>
  <c r="F137" i="7"/>
  <c r="F130" i="7"/>
  <c r="F129" i="7"/>
  <c r="F122" i="7"/>
  <c r="F121" i="7"/>
  <c r="F114" i="7"/>
  <c r="F113" i="7"/>
  <c r="F106" i="7"/>
  <c r="F105" i="7"/>
  <c r="F98" i="7"/>
  <c r="F97" i="7"/>
  <c r="F90" i="7"/>
  <c r="F89" i="7"/>
  <c r="F82" i="7"/>
  <c r="F81" i="7"/>
  <c r="F74" i="7"/>
  <c r="F73" i="7"/>
  <c r="F66" i="7"/>
  <c r="F65" i="7"/>
  <c r="F58" i="7"/>
  <c r="F57" i="7"/>
  <c r="F50" i="7"/>
  <c r="F49" i="7"/>
  <c r="F42" i="7"/>
  <c r="F41" i="7"/>
  <c r="F34" i="7"/>
  <c r="F33" i="7"/>
  <c r="I26" i="7"/>
  <c r="F144" i="7" s="1"/>
  <c r="F26" i="7"/>
  <c r="F35" i="7" l="1"/>
  <c r="F51" i="7"/>
  <c r="F165" i="7" s="1"/>
  <c r="F67" i="7"/>
  <c r="F75" i="7"/>
  <c r="F91" i="7"/>
  <c r="F99" i="7"/>
  <c r="F107" i="7"/>
  <c r="F152" i="7" s="1"/>
  <c r="F123" i="7"/>
  <c r="F155" i="7" s="1"/>
  <c r="F131" i="7"/>
  <c r="F156" i="7" s="1"/>
  <c r="F147" i="7"/>
  <c r="F158" i="7" s="1"/>
  <c r="F36" i="7"/>
  <c r="F52" i="7"/>
  <c r="F60" i="7"/>
  <c r="F84" i="7"/>
  <c r="F100" i="7"/>
  <c r="F108" i="7"/>
  <c r="F124" i="7"/>
  <c r="F140" i="7"/>
  <c r="F148" i="7"/>
  <c r="F45" i="7"/>
  <c r="F61" i="7"/>
  <c r="F77" i="7"/>
  <c r="F93" i="7"/>
  <c r="F109" i="7"/>
  <c r="F153" i="7" s="1"/>
  <c r="F117" i="7"/>
  <c r="F133" i="7"/>
  <c r="F46" i="7"/>
  <c r="F62" i="7"/>
  <c r="F70" i="7"/>
  <c r="F86" i="7"/>
  <c r="F102" i="7"/>
  <c r="F118" i="7"/>
  <c r="F134" i="7"/>
  <c r="F31" i="7"/>
  <c r="F55" i="7"/>
  <c r="F79" i="7"/>
  <c r="F87" i="7"/>
  <c r="F95" i="7"/>
  <c r="F103" i="7"/>
  <c r="F111" i="7"/>
  <c r="F119" i="7"/>
  <c r="F127" i="7"/>
  <c r="F135" i="7"/>
  <c r="F143" i="7"/>
  <c r="F43" i="7"/>
  <c r="F59" i="7"/>
  <c r="F83" i="7"/>
  <c r="F163" i="7" s="1"/>
  <c r="F115" i="7"/>
  <c r="F154" i="7" s="1"/>
  <c r="F139" i="7"/>
  <c r="F27" i="7"/>
  <c r="F44" i="7"/>
  <c r="F68" i="7"/>
  <c r="F76" i="7"/>
  <c r="F92" i="7"/>
  <c r="F116" i="7"/>
  <c r="F132" i="7"/>
  <c r="F29" i="7"/>
  <c r="F37" i="7"/>
  <c r="F53" i="7"/>
  <c r="F69" i="7"/>
  <c r="F85" i="7"/>
  <c r="F101" i="7"/>
  <c r="F125" i="7"/>
  <c r="F141" i="7"/>
  <c r="F30" i="7"/>
  <c r="F38" i="7"/>
  <c r="F54" i="7"/>
  <c r="F78" i="7"/>
  <c r="F94" i="7"/>
  <c r="F110" i="7"/>
  <c r="F126" i="7"/>
  <c r="F142" i="7"/>
  <c r="F39" i="7"/>
  <c r="F47" i="7"/>
  <c r="F166" i="7" s="1"/>
  <c r="F63" i="7"/>
  <c r="F71" i="7"/>
  <c r="F32" i="7"/>
  <c r="F40" i="7"/>
  <c r="F48" i="7"/>
  <c r="F56" i="7"/>
  <c r="F64" i="7"/>
  <c r="F72" i="7"/>
  <c r="F80" i="7"/>
  <c r="F88" i="7"/>
  <c r="F96" i="7"/>
  <c r="F104" i="7"/>
  <c r="F160" i="7" s="1"/>
  <c r="F112" i="7"/>
  <c r="F120" i="7"/>
  <c r="F128" i="7"/>
  <c r="F136" i="7"/>
  <c r="H173" i="7" l="1"/>
  <c r="F151" i="7"/>
  <c r="G163" i="7" s="1"/>
  <c r="F167" i="7"/>
  <c r="G167" i="7" s="1"/>
  <c r="H170" i="7"/>
  <c r="H171" i="7"/>
  <c r="H172" i="7"/>
  <c r="H174" i="7"/>
  <c r="F150" i="7"/>
  <c r="F162" i="7"/>
  <c r="G162" i="7" s="1"/>
  <c r="F161" i="7"/>
  <c r="G161" i="7" s="1"/>
  <c r="G166" i="7"/>
  <c r="G165" i="7"/>
  <c r="F164" i="7"/>
  <c r="G164" i="7" s="1"/>
  <c r="I174" i="7" l="1"/>
  <c r="B174" i="7"/>
  <c r="E174" i="7"/>
  <c r="D174" i="7"/>
  <c r="C174" i="7"/>
  <c r="F174" i="7" s="1"/>
  <c r="D170" i="7"/>
  <c r="E170" i="7"/>
  <c r="C170" i="7"/>
  <c r="F170" i="7" s="1"/>
  <c r="B170" i="7"/>
  <c r="I170" i="7"/>
  <c r="G160" i="7"/>
  <c r="I172" i="7"/>
  <c r="E172" i="7"/>
  <c r="D172" i="7"/>
  <c r="C172" i="7"/>
  <c r="F172" i="7" s="1"/>
  <c r="B172" i="7"/>
  <c r="E171" i="7"/>
  <c r="C171" i="7"/>
  <c r="F171" i="7" s="1"/>
  <c r="B171" i="7"/>
  <c r="D171" i="7"/>
  <c r="I171" i="7"/>
  <c r="D173" i="7"/>
  <c r="C173" i="7"/>
  <c r="F173" i="7" s="1"/>
  <c r="I173" i="7"/>
  <c r="E173" i="7"/>
  <c r="B173" i="7"/>
  <c r="F166" i="6" l="1"/>
  <c r="F146" i="6"/>
  <c r="F145" i="6"/>
  <c r="F157" i="6" s="1"/>
  <c r="F144" i="6"/>
  <c r="F143" i="6"/>
  <c r="F138" i="6"/>
  <c r="F137" i="6"/>
  <c r="F136" i="6"/>
  <c r="F135" i="6"/>
  <c r="F130" i="6"/>
  <c r="F129" i="6"/>
  <c r="F128" i="6"/>
  <c r="F127" i="6"/>
  <c r="F122" i="6"/>
  <c r="F121" i="6"/>
  <c r="F120" i="6"/>
  <c r="F119" i="6"/>
  <c r="F114" i="6"/>
  <c r="F113" i="6"/>
  <c r="F112" i="6"/>
  <c r="F111" i="6"/>
  <c r="F106" i="6"/>
  <c r="F105" i="6"/>
  <c r="F104" i="6"/>
  <c r="F160" i="6" s="1"/>
  <c r="F103" i="6"/>
  <c r="F98" i="6"/>
  <c r="F97" i="6"/>
  <c r="F96" i="6"/>
  <c r="F95" i="6"/>
  <c r="F90" i="6"/>
  <c r="F89" i="6"/>
  <c r="F88" i="6"/>
  <c r="F87" i="6"/>
  <c r="F82" i="6"/>
  <c r="F81" i="6"/>
  <c r="F80" i="6"/>
  <c r="F79" i="6"/>
  <c r="F74" i="6"/>
  <c r="F73" i="6"/>
  <c r="F72" i="6"/>
  <c r="F71" i="6"/>
  <c r="F66" i="6"/>
  <c r="F65" i="6"/>
  <c r="F64" i="6"/>
  <c r="F63" i="6"/>
  <c r="F58" i="6"/>
  <c r="F57" i="6"/>
  <c r="F56" i="6"/>
  <c r="F55" i="6"/>
  <c r="F50" i="6"/>
  <c r="F49" i="6"/>
  <c r="F48" i="6"/>
  <c r="F47" i="6"/>
  <c r="F42" i="6"/>
  <c r="F41" i="6"/>
  <c r="F40" i="6"/>
  <c r="F39" i="6"/>
  <c r="F34" i="6"/>
  <c r="F33" i="6"/>
  <c r="F32" i="6"/>
  <c r="F31" i="6"/>
  <c r="I26" i="6"/>
  <c r="F142" i="6" s="1"/>
  <c r="F26" i="6"/>
  <c r="O17" i="6"/>
  <c r="F36" i="6" l="1"/>
  <c r="F52" i="6"/>
  <c r="F68" i="6"/>
  <c r="F76" i="6"/>
  <c r="F35" i="6"/>
  <c r="F43" i="6"/>
  <c r="F51" i="6"/>
  <c r="F59" i="6"/>
  <c r="F67" i="6"/>
  <c r="F75" i="6"/>
  <c r="F83" i="6"/>
  <c r="F91" i="6"/>
  <c r="F99" i="6"/>
  <c r="F107" i="6"/>
  <c r="F152" i="6" s="1"/>
  <c r="F115" i="6"/>
  <c r="F154" i="6" s="1"/>
  <c r="F123" i="6"/>
  <c r="F155" i="6" s="1"/>
  <c r="F131" i="6"/>
  <c r="F139" i="6"/>
  <c r="F147" i="6"/>
  <c r="F27" i="6"/>
  <c r="F44" i="6"/>
  <c r="F60" i="6"/>
  <c r="F84" i="6"/>
  <c r="F163" i="6" s="1"/>
  <c r="F92" i="6"/>
  <c r="F100" i="6"/>
  <c r="F108" i="6"/>
  <c r="F116" i="6"/>
  <c r="F124" i="6"/>
  <c r="F132" i="6"/>
  <c r="F156" i="6" s="1"/>
  <c r="F140" i="6"/>
  <c r="F148" i="6"/>
  <c r="F158" i="6" s="1"/>
  <c r="F29" i="6"/>
  <c r="F37" i="6"/>
  <c r="F45" i="6"/>
  <c r="F53" i="6"/>
  <c r="F61" i="6"/>
  <c r="F69" i="6"/>
  <c r="F164" i="6" s="1"/>
  <c r="F77" i="6"/>
  <c r="F85" i="6"/>
  <c r="F93" i="6"/>
  <c r="F101" i="6"/>
  <c r="F109" i="6"/>
  <c r="F153" i="6" s="1"/>
  <c r="F117" i="6"/>
  <c r="F125" i="6"/>
  <c r="F133" i="6"/>
  <c r="F141" i="6"/>
  <c r="F30" i="6"/>
  <c r="F38" i="6"/>
  <c r="F46" i="6"/>
  <c r="F54" i="6"/>
  <c r="F62" i="6"/>
  <c r="F70" i="6"/>
  <c r="F78" i="6"/>
  <c r="F86" i="6"/>
  <c r="F94" i="6"/>
  <c r="F102" i="6"/>
  <c r="F110" i="6"/>
  <c r="F118" i="6"/>
  <c r="F126" i="6"/>
  <c r="F134" i="6"/>
  <c r="F161" i="6" l="1"/>
  <c r="F162" i="6"/>
  <c r="F165" i="6"/>
  <c r="H173" i="6"/>
  <c r="H174" i="6"/>
  <c r="F151" i="6"/>
  <c r="F150" i="6"/>
  <c r="F167" i="6"/>
  <c r="H170" i="6"/>
  <c r="H172" i="6"/>
  <c r="H171" i="6"/>
  <c r="G160" i="6" l="1"/>
  <c r="G166" i="6"/>
  <c r="B170" i="6"/>
  <c r="I170" i="6"/>
  <c r="D170" i="6"/>
  <c r="C170" i="6"/>
  <c r="E170" i="6"/>
  <c r="G161" i="6"/>
  <c r="I174" i="6"/>
  <c r="E174" i="6"/>
  <c r="D174" i="6"/>
  <c r="B174" i="6"/>
  <c r="C174" i="6"/>
  <c r="D172" i="6"/>
  <c r="C172" i="6"/>
  <c r="B172" i="6"/>
  <c r="I172" i="6"/>
  <c r="E172" i="6"/>
  <c r="G162" i="6"/>
  <c r="G167" i="6"/>
  <c r="G163" i="6"/>
  <c r="E173" i="6"/>
  <c r="D173" i="6"/>
  <c r="C173" i="6"/>
  <c r="F173" i="6" s="1"/>
  <c r="B173" i="6"/>
  <c r="I173" i="6"/>
  <c r="C171" i="6"/>
  <c r="B171" i="6"/>
  <c r="I171" i="6"/>
  <c r="D171" i="6"/>
  <c r="E171" i="6"/>
  <c r="G165" i="6"/>
  <c r="G164" i="6"/>
  <c r="F172" i="6" l="1"/>
  <c r="F170" i="6"/>
  <c r="F174" i="6"/>
  <c r="F171" i="6"/>
  <c r="F146" i="3" l="1"/>
  <c r="F145" i="3"/>
  <c r="F157" i="3" s="1"/>
  <c r="F142" i="3"/>
  <c r="F141" i="3"/>
  <c r="F138" i="3"/>
  <c r="F137" i="3"/>
  <c r="F134" i="3"/>
  <c r="F133" i="3"/>
  <c r="F130" i="3"/>
  <c r="F129" i="3"/>
  <c r="F126" i="3"/>
  <c r="F125" i="3"/>
  <c r="F122" i="3"/>
  <c r="F121" i="3"/>
  <c r="F118" i="3"/>
  <c r="F117" i="3"/>
  <c r="F114" i="3"/>
  <c r="F113" i="3"/>
  <c r="F110" i="3"/>
  <c r="F109" i="3"/>
  <c r="F106" i="3"/>
  <c r="F105" i="3"/>
  <c r="F102" i="3"/>
  <c r="F101" i="3"/>
  <c r="F98" i="3"/>
  <c r="F97" i="3"/>
  <c r="F94" i="3"/>
  <c r="F93" i="3"/>
  <c r="F90" i="3"/>
  <c r="F89" i="3"/>
  <c r="F86" i="3"/>
  <c r="F85" i="3"/>
  <c r="F82" i="3"/>
  <c r="F81" i="3"/>
  <c r="F78" i="3"/>
  <c r="F77" i="3"/>
  <c r="F74" i="3"/>
  <c r="F73" i="3"/>
  <c r="F70" i="3"/>
  <c r="F69" i="3"/>
  <c r="F66" i="3"/>
  <c r="F65" i="3"/>
  <c r="F62" i="3"/>
  <c r="F61" i="3"/>
  <c r="F58" i="3"/>
  <c r="F57" i="3"/>
  <c r="F54" i="3"/>
  <c r="F53" i="3"/>
  <c r="F50" i="3"/>
  <c r="F49" i="3"/>
  <c r="F46" i="3"/>
  <c r="F45" i="3"/>
  <c r="F42" i="3"/>
  <c r="F41" i="3"/>
  <c r="F38" i="3"/>
  <c r="F37" i="3"/>
  <c r="F34" i="3"/>
  <c r="F33" i="3"/>
  <c r="F30" i="3"/>
  <c r="F29" i="3"/>
  <c r="F27" i="3"/>
  <c r="I26" i="3"/>
  <c r="F148" i="3" s="1"/>
  <c r="F26" i="3"/>
  <c r="O17" i="3"/>
  <c r="F31" i="3" l="1"/>
  <c r="H173" i="3" s="1"/>
  <c r="F35" i="3"/>
  <c r="F39" i="3"/>
  <c r="F43" i="3"/>
  <c r="F47" i="3"/>
  <c r="F51" i="3"/>
  <c r="F165" i="3" s="1"/>
  <c r="F55" i="3"/>
  <c r="F59" i="3"/>
  <c r="F63" i="3"/>
  <c r="F67" i="3"/>
  <c r="F71" i="3"/>
  <c r="F75" i="3"/>
  <c r="F163" i="3" s="1"/>
  <c r="F79" i="3"/>
  <c r="F83" i="3"/>
  <c r="F87" i="3"/>
  <c r="F91" i="3"/>
  <c r="F95" i="3"/>
  <c r="F99" i="3"/>
  <c r="F161" i="3" s="1"/>
  <c r="F103" i="3"/>
  <c r="F107" i="3"/>
  <c r="F111" i="3"/>
  <c r="F153" i="3" s="1"/>
  <c r="F115" i="3"/>
  <c r="F154" i="3" s="1"/>
  <c r="F119" i="3"/>
  <c r="F123" i="3"/>
  <c r="F155" i="3" s="1"/>
  <c r="F127" i="3"/>
  <c r="F131" i="3"/>
  <c r="F156" i="3" s="1"/>
  <c r="F135" i="3"/>
  <c r="F139" i="3"/>
  <c r="F143" i="3"/>
  <c r="F147" i="3"/>
  <c r="F158" i="3" s="1"/>
  <c r="F32" i="3"/>
  <c r="H172" i="3" s="1"/>
  <c r="F36" i="3"/>
  <c r="F40" i="3"/>
  <c r="F44" i="3"/>
  <c r="F48" i="3"/>
  <c r="F52" i="3"/>
  <c r="F56" i="3"/>
  <c r="F60" i="3"/>
  <c r="F64" i="3"/>
  <c r="F164" i="3" s="1"/>
  <c r="F68" i="3"/>
  <c r="F72" i="3"/>
  <c r="F76" i="3"/>
  <c r="F80" i="3"/>
  <c r="F84" i="3"/>
  <c r="F88" i="3"/>
  <c r="F92" i="3"/>
  <c r="F96" i="3"/>
  <c r="F100" i="3"/>
  <c r="F104" i="3"/>
  <c r="F160" i="3" s="1"/>
  <c r="F108" i="3"/>
  <c r="F152" i="3" s="1"/>
  <c r="F112" i="3"/>
  <c r="F116" i="3"/>
  <c r="F120" i="3"/>
  <c r="F124" i="3"/>
  <c r="F128" i="3"/>
  <c r="F132" i="3"/>
  <c r="F136" i="3"/>
  <c r="F140" i="3"/>
  <c r="F144" i="3"/>
  <c r="B172" i="3" l="1"/>
  <c r="C172" i="3"/>
  <c r="E172" i="3"/>
  <c r="I172" i="3"/>
  <c r="D172" i="3"/>
  <c r="C173" i="3"/>
  <c r="I173" i="3"/>
  <c r="D173" i="3"/>
  <c r="B173" i="3"/>
  <c r="E173" i="3"/>
  <c r="G165" i="3"/>
  <c r="F150" i="3"/>
  <c r="F166" i="3"/>
  <c r="H174" i="3"/>
  <c r="H171" i="3"/>
  <c r="F162" i="3"/>
  <c r="G162" i="3" s="1"/>
  <c r="F167" i="3"/>
  <c r="H170" i="3"/>
  <c r="F151" i="3"/>
  <c r="G163" i="3" s="1"/>
  <c r="I174" i="3" l="1"/>
  <c r="D174" i="3"/>
  <c r="E174" i="3"/>
  <c r="C174" i="3"/>
  <c r="F174" i="3" s="1"/>
  <c r="B174" i="3"/>
  <c r="G161" i="3"/>
  <c r="G160" i="3"/>
  <c r="I170" i="3"/>
  <c r="D170" i="3"/>
  <c r="B170" i="3"/>
  <c r="E170" i="3"/>
  <c r="C170" i="3"/>
  <c r="F170" i="3" s="1"/>
  <c r="G164" i="3"/>
  <c r="G166" i="3"/>
  <c r="F172" i="3"/>
  <c r="F173" i="3"/>
  <c r="G167" i="3"/>
  <c r="E171" i="3"/>
  <c r="C171" i="3"/>
  <c r="F171" i="3" s="1"/>
  <c r="B171" i="3"/>
  <c r="I171" i="3"/>
  <c r="D171" i="3"/>
</calcChain>
</file>

<file path=xl/sharedStrings.xml><?xml version="1.0" encoding="utf-8"?>
<sst xmlns="http://schemas.openxmlformats.org/spreadsheetml/2006/main" count="1800" uniqueCount="265">
  <si>
    <t>Informations prélèvement</t>
  </si>
  <si>
    <t>Année</t>
  </si>
  <si>
    <t>Date du prélèvement</t>
  </si>
  <si>
    <t>Données brutes</t>
  </si>
  <si>
    <t>Littoral/Berge</t>
  </si>
  <si>
    <t>Littoral</t>
  </si>
  <si>
    <t>SRM/fleuve</t>
  </si>
  <si>
    <t>Manche-Mer du Nord</t>
  </si>
  <si>
    <t>Données analysées</t>
  </si>
  <si>
    <t>Nom établissement</t>
  </si>
  <si>
    <t>Lycée J. Prévost</t>
  </si>
  <si>
    <t>Commune de l'établissement</t>
  </si>
  <si>
    <t>Montivilliers</t>
  </si>
  <si>
    <t>N°classe</t>
  </si>
  <si>
    <t>Academie</t>
  </si>
  <si>
    <t>Rouen</t>
  </si>
  <si>
    <t>Nom du site</t>
  </si>
  <si>
    <t>Plage de Sainte-Adresse</t>
  </si>
  <si>
    <t>Département</t>
  </si>
  <si>
    <t>Seine-Maritime</t>
  </si>
  <si>
    <t>Commune</t>
  </si>
  <si>
    <t>Sainte Adresse</t>
  </si>
  <si>
    <t>Description du site</t>
  </si>
  <si>
    <t>Longueur transect</t>
  </si>
  <si>
    <t>Position GPS (Latitude)</t>
  </si>
  <si>
    <t>49.5023389°</t>
  </si>
  <si>
    <t>Position GPS (Longitude)</t>
  </si>
  <si>
    <t>0.082756°</t>
  </si>
  <si>
    <t>Granulométrie</t>
  </si>
  <si>
    <t>Cailloux (Galets)</t>
  </si>
  <si>
    <t>Description courte du site par catégorie de :</t>
  </si>
  <si>
    <t>Orientation</t>
  </si>
  <si>
    <t>SW</t>
  </si>
  <si>
    <t>Vents dominants</t>
  </si>
  <si>
    <t>W</t>
  </si>
  <si>
    <t>Courants dominants</t>
  </si>
  <si>
    <t>NE</t>
  </si>
  <si>
    <t>Usage et fréquentation</t>
  </si>
  <si>
    <t>Annuel : balade / Saisonnier : baignade</t>
  </si>
  <si>
    <t>Localisation</t>
  </si>
  <si>
    <t>Près d'une grande ville, d’une ligne maritime, d'un port de commerce, de l'estuaire de la Seine et d'une décharge</t>
  </si>
  <si>
    <t>Fréquence de nettoyages</t>
  </si>
  <si>
    <t xml:space="preserve">Manuel tous les 2 jours toute l'année par une association d'insertion </t>
  </si>
  <si>
    <t>Condition météo les jours précédents le prélèvement</t>
  </si>
  <si>
    <t>Tempête ayant peût-être entrainé un dépôt important de déchets</t>
  </si>
  <si>
    <t>Catégorie</t>
  </si>
  <si>
    <t>Coefficient unité/100m</t>
  </si>
  <si>
    <t>Autre</t>
  </si>
  <si>
    <t>Donnée national PAL 2020 Littoral</t>
  </si>
  <si>
    <t>Nombre de site littoral</t>
  </si>
  <si>
    <t>Min</t>
  </si>
  <si>
    <t>Me</t>
  </si>
  <si>
    <t>Max</t>
  </si>
  <si>
    <t>Moyenne</t>
  </si>
  <si>
    <t xml:space="preserve">Données analysées (déchets/100m) </t>
  </si>
  <si>
    <t>Poids (kg)</t>
  </si>
  <si>
    <t>Volume (L)</t>
  </si>
  <si>
    <t>OSPAR</t>
  </si>
  <si>
    <t>Utilisation</t>
  </si>
  <si>
    <t>Objet</t>
  </si>
  <si>
    <t>Plastique</t>
  </si>
  <si>
    <t>Activités maritimes</t>
  </si>
  <si>
    <t xml:space="preserve">Casier (pêche) </t>
  </si>
  <si>
    <t>Marque (crustacés, poissons,...)</t>
  </si>
  <si>
    <t>Pot à pieuvre</t>
  </si>
  <si>
    <t>Filet et morceaux de filet (&lt; à 50 cm)</t>
  </si>
  <si>
    <t>Filet et morceaux de filet (&gt; 50 cm)</t>
  </si>
  <si>
    <t xml:space="preserve">Filet et cordage emmêlés </t>
  </si>
  <si>
    <t>Perruque de chalut</t>
  </si>
  <si>
    <t>Caisse à poissons en plastique</t>
  </si>
  <si>
    <t>Caisse à poissons en polystyrène expansé</t>
  </si>
  <si>
    <t>Bas de ligne (pêche à la ligne)</t>
  </si>
  <si>
    <t xml:space="preserve">Bâtonnet lumineux (type cyalum) </t>
  </si>
  <si>
    <t>Matériels de concyliculture (Sac/filet/poche pour huîtres, moules,…)</t>
  </si>
  <si>
    <t>Collecteurs à naissains (ostréiculture)</t>
  </si>
  <si>
    <t>Tahitienne (mytiliculture)</t>
  </si>
  <si>
    <t>Cordage (diamètre &gt; à 1 cm)</t>
  </si>
  <si>
    <t>Cordage (diamètre &lt; 1 cm)</t>
  </si>
  <si>
    <t>Flotteur et bouée (filet, amarrage, etc.)</t>
  </si>
  <si>
    <t>Résine (coque de bateau)</t>
  </si>
  <si>
    <t>Habillement</t>
  </si>
  <si>
    <t>Gant (ménager)</t>
  </si>
  <si>
    <t>Gant (professionnel)</t>
  </si>
  <si>
    <t>Casque de chantier</t>
  </si>
  <si>
    <t>Chaussure, sandale</t>
  </si>
  <si>
    <t>Contenant (rigide)</t>
  </si>
  <si>
    <t>Contenant de boisson (bouteille, bidon, contenant divers)</t>
  </si>
  <si>
    <t>Produit de nettoyage (bouteille, fût, contenant divers)</t>
  </si>
  <si>
    <t>061</t>
  </si>
  <si>
    <t>Contenant alimentaire  incl. restauration rapide en plastique</t>
  </si>
  <si>
    <t>062</t>
  </si>
  <si>
    <t>Contenant alimentaire  incl. restauration rapide en polystyrène expansé</t>
  </si>
  <si>
    <t>Contenant de cosmétique (ex : lotion, gel douche, déodorant …)</t>
  </si>
  <si>
    <t>Bidon et fût d'huile moteur &lt; 50cm</t>
  </si>
  <si>
    <t>Bidon et fût d'huile moteur &gt; 50cm</t>
  </si>
  <si>
    <t>Jerrycan carré, avec poignée</t>
  </si>
  <si>
    <t xml:space="preserve">Cartouche pour injection (ex : silicones, etc.) </t>
  </si>
  <si>
    <t>Contenant autres usages</t>
  </si>
  <si>
    <t>Caisse, panier, cageot</t>
  </si>
  <si>
    <t>Bouchon, capsule, couvercle</t>
  </si>
  <si>
    <t>Seau</t>
  </si>
  <si>
    <t>Sac/emballage (souple)</t>
  </si>
  <si>
    <t>Emballage de cannette (serre-pack, film plastiques, etc.)</t>
  </si>
  <si>
    <t xml:space="preserve">Sac plastique de magasin, de course  </t>
  </si>
  <si>
    <t>Petit sac plastique (ex : sachet congélation, sachet de mouchoirs, etc.)</t>
  </si>
  <si>
    <t xml:space="preserve">Souche de sacs plastiques (distribution) </t>
  </si>
  <si>
    <t>Emballage fin/paquets de Confiserie et chips</t>
  </si>
  <si>
    <t>Sacs résistants (&gt; 25kg, ex : pour engrais, aliment animaux)</t>
  </si>
  <si>
    <t>Sac/filet à légumes (ex : filet à pomme de terre)</t>
  </si>
  <si>
    <t xml:space="preserve">Cercle d’emballage </t>
  </si>
  <si>
    <t>Emballage de produits industriels, film plastique, bâche</t>
  </si>
  <si>
    <t>Sac à crotte de chien</t>
  </si>
  <si>
    <t>plastique à usage unique</t>
  </si>
  <si>
    <t>Mégots</t>
  </si>
  <si>
    <t>plastique à usage unique (divers/sanitaire/médical)</t>
  </si>
  <si>
    <t>Bâton de sucette/glace</t>
  </si>
  <si>
    <t>Gobelet en plastique</t>
  </si>
  <si>
    <t>Gobelet en polystyrène expansé</t>
  </si>
  <si>
    <t>Couvert jetable</t>
  </si>
  <si>
    <t>Assiette et plat jetables</t>
  </si>
  <si>
    <t>Paille</t>
  </si>
  <si>
    <t>Touillette de café</t>
  </si>
  <si>
    <t xml:space="preserve">Préservatif </t>
  </si>
  <si>
    <t xml:space="preserve">Coton-tige </t>
  </si>
  <si>
    <t xml:space="preserve">Serviette hygiénique, protège-slip </t>
  </si>
  <si>
    <t>Tampon périodique, applicateur</t>
  </si>
  <si>
    <t xml:space="preserve">Bloc WC </t>
  </si>
  <si>
    <t>Couches</t>
  </si>
  <si>
    <t>Autre objet sanitaire</t>
  </si>
  <si>
    <t>Emballage de Médicamants (boite, bocal, tube, plaquette, etc.)</t>
  </si>
  <si>
    <t xml:space="preserve">Seringue </t>
  </si>
  <si>
    <t xml:space="preserve">Autre objet médical (compresse, bandage, pansement, etc.) </t>
  </si>
  <si>
    <t>Divers</t>
  </si>
  <si>
    <t>Pièces d’automobile</t>
  </si>
  <si>
    <t>Briquet</t>
  </si>
  <si>
    <t xml:space="preserve">Crayon-feutre, stylo </t>
  </si>
  <si>
    <t>Peigne, brosse à cheveux</t>
  </si>
  <si>
    <t>Jouet et accessoire festif</t>
  </si>
  <si>
    <t>Cartouche de chasse</t>
  </si>
  <si>
    <t>Média filtrant / biomédia</t>
  </si>
  <si>
    <t>Fragment</t>
  </si>
  <si>
    <t>Fragment en mousse synthétique</t>
  </si>
  <si>
    <t>Fragment non identifiable en plastique (2,5 - 50cm)</t>
  </si>
  <si>
    <t>Fragment non identifiable en plastique  (&gt; 50 cm)</t>
  </si>
  <si>
    <t>Fragment non identifiable en polystyrène expansé (2,5-50 cm)</t>
  </si>
  <si>
    <t>Fragment non identifiable en polystyrène expansé (&gt; 50 cm)</t>
  </si>
  <si>
    <t>Autre objet en plastique</t>
  </si>
  <si>
    <t>Caoutchouc</t>
  </si>
  <si>
    <t xml:space="preserve">avec éléments plastique </t>
  </si>
  <si>
    <t>Ballon de baudruche</t>
  </si>
  <si>
    <t>Botte</t>
  </si>
  <si>
    <t xml:space="preserve">Pneus et courroies </t>
  </si>
  <si>
    <t>Autre objet en caoutchouc</t>
  </si>
  <si>
    <t>Textile</t>
  </si>
  <si>
    <t xml:space="preserve">Vêtement  </t>
  </si>
  <si>
    <t xml:space="preserve">Tissu d’ameublement </t>
  </si>
  <si>
    <t>Sac à dos, à main, …</t>
  </si>
  <si>
    <t>Autre textile</t>
  </si>
  <si>
    <t>Papiers/cartons</t>
  </si>
  <si>
    <t>Sac/emballage</t>
  </si>
  <si>
    <t xml:space="preserve">Sac </t>
  </si>
  <si>
    <t xml:space="preserve">Carton </t>
  </si>
  <si>
    <t>Paquet de cigarettes</t>
  </si>
  <si>
    <t>Contenant</t>
  </si>
  <si>
    <t xml:space="preserve">Boîte / Pack de lait </t>
  </si>
  <si>
    <t>Boîte / Pack alimentaire autre</t>
  </si>
  <si>
    <t xml:space="preserve">Gobelet </t>
  </si>
  <si>
    <t>Journaux, revues</t>
  </si>
  <si>
    <t>Autre objet (veuillez préciser)</t>
  </si>
  <si>
    <t>Bois</t>
  </si>
  <si>
    <t xml:space="preserve">Bouchon de liège </t>
  </si>
  <si>
    <t>Cageot</t>
  </si>
  <si>
    <t>Palette</t>
  </si>
  <si>
    <t>Lié à la pêche</t>
  </si>
  <si>
    <t>Casier (pêche)</t>
  </si>
  <si>
    <t>Caisse à poissons</t>
  </si>
  <si>
    <t>Bâton de glace, pique, fourchette</t>
  </si>
  <si>
    <t>Pinceaux (peinture)</t>
  </si>
  <si>
    <t>Autre pièce/objet &lt; 50 cm (veuillez préciser)</t>
  </si>
  <si>
    <t>Autre pièce/objet &gt; 50 cm (veuillez préciser)</t>
  </si>
  <si>
    <t>Métal</t>
  </si>
  <si>
    <t>Bombe aérosol, vaporisateur</t>
  </si>
  <si>
    <t xml:space="preserve">Capsule </t>
  </si>
  <si>
    <t xml:space="preserve">Canette </t>
  </si>
  <si>
    <t>Emballage aluminium</t>
  </si>
  <si>
    <t xml:space="preserve">Boîte de conserve </t>
  </si>
  <si>
    <t>Fût métallique</t>
  </si>
  <si>
    <t>Pot de peinture</t>
  </si>
  <si>
    <t xml:space="preserve">Casier à crustacés  </t>
  </si>
  <si>
    <t>Plomb/lest (pêche à la ligne)</t>
  </si>
  <si>
    <t>Morceau de ferraille (industriel)</t>
  </si>
  <si>
    <t>Barbecue jetable</t>
  </si>
  <si>
    <t xml:space="preserve">Accessoire électrique </t>
  </si>
  <si>
    <t>Fil de fer, grillage, fil barbelé</t>
  </si>
  <si>
    <t>Autre pièce/objet métallique &lt; 50 cm (veuillez préciser)</t>
  </si>
  <si>
    <t>Autre pièce/objet métallique  &gt; 50 cm (veuillez préciser)</t>
  </si>
  <si>
    <t>Céramique/poterie</t>
  </si>
  <si>
    <t>Objet/pièce en céramique/potterie</t>
  </si>
  <si>
    <t>Verre</t>
  </si>
  <si>
    <t>Bouteille</t>
  </si>
  <si>
    <t xml:space="preserve">ampoule / tube néon </t>
  </si>
  <si>
    <t>Autre pièce/objet en verre</t>
  </si>
  <si>
    <t>Abondance et catégorie matériaux</t>
  </si>
  <si>
    <t>Abondance totale</t>
  </si>
  <si>
    <t>Papier/carton</t>
  </si>
  <si>
    <t>Catégorie utilisation du plastique</t>
  </si>
  <si>
    <t>Autre objet plastique</t>
  </si>
  <si>
    <t>Fragment non identifié</t>
  </si>
  <si>
    <t>Divers (jouet, briquet,…)</t>
  </si>
  <si>
    <t>PUU* ("de bouche", sanitaire, médical)</t>
  </si>
  <si>
    <t>Habillement (gant,…)</t>
  </si>
  <si>
    <t>Activités maritimes (pêche,…)</t>
  </si>
  <si>
    <t>Classement sur l'année</t>
  </si>
  <si>
    <t>Objet + matériau</t>
  </si>
  <si>
    <t>Classement</t>
  </si>
  <si>
    <t>Nombre</t>
  </si>
  <si>
    <t>%</t>
  </si>
  <si>
    <t>N</t>
  </si>
  <si>
    <t>Données analysées (nbre déchets/100m)</t>
  </si>
  <si>
    <t>Mediterrranée Occidentale</t>
  </si>
  <si>
    <t>Lycée Fesch</t>
  </si>
  <si>
    <t>Ajaccio</t>
  </si>
  <si>
    <t>Corse</t>
  </si>
  <si>
    <t>Capo di Fenu</t>
  </si>
  <si>
    <t>Corse-du-Sud</t>
  </si>
  <si>
    <t>Aiaccio</t>
  </si>
  <si>
    <t>41.963994°</t>
  </si>
  <si>
    <t>8.592449°</t>
  </si>
  <si>
    <t>Sable fin</t>
  </si>
  <si>
    <t>W/SW</t>
  </si>
  <si>
    <t>E/NE</t>
  </si>
  <si>
    <t>Annuel : balade / Saisonnier : baignade, pêche</t>
  </si>
  <si>
    <t>Dans un hameau, à 15km d'un port (plaisance/pêche) et d'une ligne maritime et à 5km d'une station d'épuration</t>
  </si>
  <si>
    <t>Manuel l'été par les particuliers possédant des paillotes</t>
  </si>
  <si>
    <t>Forte pluie</t>
  </si>
  <si>
    <t>Berge</t>
  </si>
  <si>
    <t>Le Rhone</t>
  </si>
  <si>
    <t>Collège Charles de Foucauld</t>
  </si>
  <si>
    <t>Lyon</t>
  </si>
  <si>
    <t>Parc naturel de la Feyssine</t>
  </si>
  <si>
    <t>Rhône</t>
  </si>
  <si>
    <t>Villeurbanne</t>
  </si>
  <si>
    <t>45.78778°</t>
  </si>
  <si>
    <t>4.87472°</t>
  </si>
  <si>
    <t>Sable grossier</t>
  </si>
  <si>
    <t>E</t>
  </si>
  <si>
    <t>Non mentionné</t>
  </si>
  <si>
    <t>Annuel : balade, pêche / Saisonnier : Non mentionné</t>
  </si>
  <si>
    <t>Proche d’un campus universitaire</t>
  </si>
  <si>
    <t>Toutes les semaines l'été et moins souvent l'hiver du site par la mairie</t>
  </si>
  <si>
    <t>Donnée national PAL 2020 Berge</t>
  </si>
  <si>
    <t>Nombre de site fluviaux</t>
  </si>
  <si>
    <t>La Seine</t>
  </si>
  <si>
    <t>Collège Masséot Abaquesne</t>
  </si>
  <si>
    <t>Boos</t>
  </si>
  <si>
    <t>Beaulieu</t>
  </si>
  <si>
    <t>Bardouville</t>
  </si>
  <si>
    <t>49.42°</t>
  </si>
  <si>
    <t>0.932°</t>
  </si>
  <si>
    <t>Sables</t>
  </si>
  <si>
    <t>E (Rive gauche de la Seine)</t>
  </si>
  <si>
    <t>Site non fréquenté</t>
  </si>
  <si>
    <t>Site en aval du grand port maritime de Rouen (commerce, transport,...) et à 1km d'un hameau</t>
  </si>
  <si>
    <t>Pas de nettoyage connu du site</t>
  </si>
  <si>
    <t>Pas de condition météo particulière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</si>
</sst>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1"/>
    </font>
    <font>
      <sz val="8"/>
      <name val="Calibri"/>
      <family val="2"/>
      <scheme val="minor"/>
    </font>
    <font>
      <sz val="11"/>
      <color theme="5" tint="0.7999816888943144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/>
  </cellStyleXfs>
  <cellXfs count="83">
    <xf numFmtId="0" fontId="0" fillId="0" borderId="0" xfId="0"/>
    <xf numFmtId="0" fontId="4" fillId="2" borderId="0" xfId="0" applyFont="1" applyFill="1" applyBorder="1" applyAlignment="1">
      <alignment horizontal="center" wrapText="1"/>
    </xf>
    <xf numFmtId="0" fontId="0" fillId="0" borderId="5" xfId="0" applyBorder="1"/>
    <xf numFmtId="0" fontId="0" fillId="0" borderId="4" xfId="0" applyBorder="1"/>
    <xf numFmtId="0" fontId="0" fillId="0" borderId="0" xfId="0" applyBorder="1"/>
    <xf numFmtId="0" fontId="4" fillId="0" borderId="0" xfId="0" applyFont="1" applyBorder="1" applyAlignment="1">
      <alignment horizontal="right"/>
    </xf>
    <xf numFmtId="0" fontId="0" fillId="0" borderId="4" xfId="0" applyFill="1" applyBorder="1"/>
    <xf numFmtId="0" fontId="0" fillId="0" borderId="0" xfId="0" applyFill="1" applyBorder="1"/>
    <xf numFmtId="0" fontId="3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horizontal="right"/>
    </xf>
    <xf numFmtId="0" fontId="0" fillId="3" borderId="0" xfId="0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9" fillId="0" borderId="4" xfId="2" applyFont="1" applyFill="1" applyBorder="1" applyAlignment="1">
      <alignment horizontal="left" vertical="center"/>
    </xf>
    <xf numFmtId="0" fontId="9" fillId="0" borderId="0" xfId="2" applyFont="1" applyFill="1" applyBorder="1" applyAlignment="1">
      <alignment horizontal="left" vertical="center"/>
    </xf>
    <xf numFmtId="1" fontId="4" fillId="2" borderId="0" xfId="0" applyNumberFormat="1" applyFont="1" applyFill="1" applyBorder="1" applyAlignment="1">
      <alignment horizontal="center"/>
    </xf>
    <xf numFmtId="1" fontId="4" fillId="3" borderId="0" xfId="0" applyNumberFormat="1" applyFont="1" applyFill="1" applyBorder="1" applyAlignment="1">
      <alignment horizontal="center"/>
    </xf>
    <xf numFmtId="1" fontId="4" fillId="2" borderId="7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8" xfId="0" applyBorder="1"/>
    <xf numFmtId="0" fontId="4" fillId="0" borderId="0" xfId="0" applyFont="1" applyBorder="1"/>
    <xf numFmtId="1" fontId="9" fillId="0" borderId="0" xfId="2" applyNumberFormat="1" applyFont="1" applyFill="1" applyBorder="1" applyAlignment="1">
      <alignment horizontal="left" vertical="center" wrapText="1"/>
    </xf>
    <xf numFmtId="1" fontId="4" fillId="3" borderId="0" xfId="0" applyNumberFormat="1" applyFont="1" applyFill="1" applyBorder="1" applyAlignment="1">
      <alignment horizontal="center" vertical="center"/>
    </xf>
    <xf numFmtId="1" fontId="0" fillId="0" borderId="0" xfId="0" applyNumberFormat="1"/>
    <xf numFmtId="9" fontId="4" fillId="3" borderId="0" xfId="1" applyFont="1" applyFill="1" applyBorder="1" applyAlignment="1">
      <alignment horizontal="center"/>
    </xf>
    <xf numFmtId="0" fontId="0" fillId="3" borderId="0" xfId="0" applyFill="1" applyBorder="1"/>
    <xf numFmtId="0" fontId="0" fillId="0" borderId="9" xfId="0" applyBorder="1"/>
    <xf numFmtId="0" fontId="0" fillId="0" borderId="10" xfId="0" applyBorder="1"/>
    <xf numFmtId="0" fontId="4" fillId="0" borderId="10" xfId="0" applyFont="1" applyBorder="1"/>
    <xf numFmtId="0" fontId="4" fillId="3" borderId="10" xfId="0" applyFont="1" applyFill="1" applyBorder="1" applyAlignment="1">
      <alignment horizontal="center"/>
    </xf>
    <xf numFmtId="0" fontId="0" fillId="0" borderId="11" xfId="0" applyBorder="1"/>
    <xf numFmtId="0" fontId="4" fillId="3" borderId="0" xfId="0" applyFont="1" applyFill="1" applyBorder="1" applyAlignment="1">
      <alignment horizontal="center"/>
    </xf>
    <xf numFmtId="0" fontId="0" fillId="0" borderId="12" xfId="0" applyBorder="1"/>
    <xf numFmtId="0" fontId="0" fillId="0" borderId="7" xfId="0" applyBorder="1"/>
    <xf numFmtId="0" fontId="4" fillId="0" borderId="7" xfId="0" applyFont="1" applyBorder="1"/>
    <xf numFmtId="1" fontId="4" fillId="3" borderId="7" xfId="0" applyNumberFormat="1" applyFont="1" applyFill="1" applyBorder="1" applyAlignment="1">
      <alignment horizontal="center"/>
    </xf>
    <xf numFmtId="1" fontId="0" fillId="0" borderId="7" xfId="0" applyNumberFormat="1" applyBorder="1"/>
    <xf numFmtId="0" fontId="0" fillId="0" borderId="4" xfId="0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0" fillId="0" borderId="5" xfId="0" applyFill="1" applyBorder="1"/>
    <xf numFmtId="0" fontId="5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10" fillId="2" borderId="0" xfId="0" applyFont="1" applyFill="1"/>
    <xf numFmtId="0" fontId="0" fillId="0" borderId="5" xfId="0" applyFill="1" applyBorder="1" applyAlignment="1">
      <alignment wrapText="1"/>
    </xf>
    <xf numFmtId="0" fontId="4" fillId="0" borderId="0" xfId="0" applyFont="1" applyFill="1" applyBorder="1" applyAlignment="1">
      <alignment vertical="top" wrapText="1"/>
    </xf>
    <xf numFmtId="0" fontId="4" fillId="0" borderId="5" xfId="0" applyFont="1" applyFill="1" applyBorder="1" applyAlignment="1">
      <alignment vertical="top" wrapText="1"/>
    </xf>
    <xf numFmtId="0" fontId="0" fillId="0" borderId="1" xfId="0" applyBorder="1"/>
    <xf numFmtId="0" fontId="0" fillId="0" borderId="2" xfId="0" applyFill="1" applyBorder="1" applyAlignment="1"/>
    <xf numFmtId="0" fontId="0" fillId="0" borderId="3" xfId="0" applyFill="1" applyBorder="1" applyAlignment="1"/>
    <xf numFmtId="0" fontId="2" fillId="0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0" fillId="3" borderId="5" xfId="0" applyFill="1" applyBorder="1" applyAlignment="1">
      <alignment horizontal="center"/>
    </xf>
    <xf numFmtId="0" fontId="2" fillId="0" borderId="4" xfId="0" applyFont="1" applyFill="1" applyBorder="1"/>
    <xf numFmtId="0" fontId="2" fillId="0" borderId="0" xfId="0" applyFont="1" applyFill="1" applyBorder="1"/>
    <xf numFmtId="0" fontId="0" fillId="3" borderId="0" xfId="0" applyFill="1"/>
    <xf numFmtId="0" fontId="0" fillId="3" borderId="5" xfId="0" applyFill="1" applyBorder="1"/>
    <xf numFmtId="0" fontId="2" fillId="0" borderId="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4" fillId="3" borderId="0" xfId="0" applyFont="1" applyFill="1" applyBorder="1"/>
    <xf numFmtId="0" fontId="4" fillId="3" borderId="0" xfId="0" applyFont="1" applyFill="1"/>
    <xf numFmtId="164" fontId="4" fillId="3" borderId="0" xfId="1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14" fontId="4" fillId="2" borderId="0" xfId="0" applyNumberFormat="1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center" wrapText="1"/>
    </xf>
    <xf numFmtId="0" fontId="3" fillId="2" borderId="0" xfId="0" applyFont="1" applyFill="1" applyBorder="1" applyAlignment="1">
      <alignment horizontal="center" wrapText="1"/>
    </xf>
  </cellXfs>
  <cellStyles count="3">
    <cellStyle name="Normal" xfId="0" builtinId="0"/>
    <cellStyle name="Normal 2" xfId="2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7"/>
  <sheetViews>
    <sheetView zoomScale="90" zoomScaleNormal="90" workbookViewId="0">
      <selection activeCell="C10" sqref="C10"/>
    </sheetView>
  </sheetViews>
  <sheetFormatPr baseColWidth="10" defaultRowHeight="14.4" x14ac:dyDescent="0.3"/>
  <cols>
    <col min="1" max="1" width="9.44140625" customWidth="1"/>
    <col min="2" max="2" width="12.44140625" customWidth="1"/>
    <col min="3" max="3" width="20.88671875" customWidth="1"/>
    <col min="4" max="4" width="43.44140625" customWidth="1"/>
    <col min="5" max="5" width="34.88671875" customWidth="1"/>
    <col min="6" max="6" width="27.88671875" customWidth="1"/>
    <col min="9" max="9" width="22.44140625" customWidth="1"/>
  </cols>
  <sheetData>
    <row r="1" spans="1:9" ht="15" thickBot="1" x14ac:dyDescent="0.35">
      <c r="A1" s="67" t="s">
        <v>0</v>
      </c>
      <c r="B1" s="68"/>
      <c r="C1" s="68"/>
      <c r="D1" s="68"/>
      <c r="E1" s="68"/>
      <c r="F1" s="68"/>
      <c r="G1" s="68"/>
      <c r="H1" s="68"/>
      <c r="I1" s="69"/>
    </row>
    <row r="2" spans="1:9" x14ac:dyDescent="0.3">
      <c r="A2" s="39"/>
      <c r="B2" s="20"/>
      <c r="C2" s="20"/>
      <c r="D2" s="40" t="s">
        <v>1</v>
      </c>
      <c r="E2" s="1">
        <v>2020</v>
      </c>
      <c r="G2" s="20"/>
      <c r="H2" s="20"/>
      <c r="I2" s="41"/>
    </row>
    <row r="3" spans="1:9" x14ac:dyDescent="0.3">
      <c r="A3" s="6"/>
      <c r="B3" s="7"/>
      <c r="C3" s="7"/>
      <c r="D3" s="40" t="s">
        <v>2</v>
      </c>
      <c r="E3" s="1">
        <v>43846</v>
      </c>
      <c r="G3" s="7"/>
      <c r="H3" s="7"/>
      <c r="I3" s="41"/>
    </row>
    <row r="4" spans="1:9" x14ac:dyDescent="0.3">
      <c r="A4" s="70" t="s">
        <v>3</v>
      </c>
      <c r="B4" s="71"/>
      <c r="C4" s="71"/>
      <c r="D4" s="12" t="s">
        <v>4</v>
      </c>
      <c r="E4" s="1" t="s">
        <v>5</v>
      </c>
      <c r="G4" s="20"/>
      <c r="H4" s="20"/>
      <c r="I4" s="41"/>
    </row>
    <row r="5" spans="1:9" x14ac:dyDescent="0.3">
      <c r="A5" s="70"/>
      <c r="B5" s="71"/>
      <c r="C5" s="71"/>
      <c r="D5" s="12" t="s">
        <v>6</v>
      </c>
      <c r="E5" s="1" t="s">
        <v>7</v>
      </c>
      <c r="G5" s="20"/>
      <c r="H5" s="20"/>
      <c r="I5" s="41"/>
    </row>
    <row r="6" spans="1:9" x14ac:dyDescent="0.3">
      <c r="A6" s="72" t="s">
        <v>218</v>
      </c>
      <c r="B6" s="73"/>
      <c r="C6" s="73"/>
      <c r="D6" s="12" t="s">
        <v>9</v>
      </c>
      <c r="E6" s="1" t="s">
        <v>10</v>
      </c>
      <c r="G6" s="20"/>
      <c r="H6" s="20"/>
      <c r="I6" s="41"/>
    </row>
    <row r="7" spans="1:9" x14ac:dyDescent="0.3">
      <c r="A7" s="72"/>
      <c r="B7" s="73"/>
      <c r="C7" s="73"/>
      <c r="D7" s="12" t="s">
        <v>11</v>
      </c>
      <c r="E7" s="1" t="s">
        <v>12</v>
      </c>
      <c r="G7" s="20"/>
      <c r="H7" s="20"/>
      <c r="I7" s="41"/>
    </row>
    <row r="8" spans="1:9" x14ac:dyDescent="0.3">
      <c r="A8" s="6"/>
      <c r="B8" s="7"/>
      <c r="C8" s="7"/>
      <c r="D8" s="12" t="s">
        <v>13</v>
      </c>
      <c r="E8" s="1">
        <v>52</v>
      </c>
      <c r="G8" s="20"/>
      <c r="H8" s="20"/>
      <c r="I8" s="41"/>
    </row>
    <row r="9" spans="1:9" x14ac:dyDescent="0.3">
      <c r="A9" s="6"/>
      <c r="B9" s="7"/>
      <c r="C9" s="7"/>
      <c r="D9" s="12" t="s">
        <v>14</v>
      </c>
      <c r="E9" s="1" t="s">
        <v>15</v>
      </c>
      <c r="G9" s="20"/>
      <c r="H9" s="20"/>
      <c r="I9" s="41"/>
    </row>
    <row r="10" spans="1:9" x14ac:dyDescent="0.3">
      <c r="A10" s="6"/>
      <c r="B10" s="7"/>
      <c r="C10" s="7"/>
      <c r="D10" s="42" t="s">
        <v>16</v>
      </c>
      <c r="E10" s="1" t="s">
        <v>17</v>
      </c>
      <c r="G10" s="43"/>
      <c r="H10" s="43"/>
      <c r="I10" s="41"/>
    </row>
    <row r="11" spans="1:9" x14ac:dyDescent="0.3">
      <c r="A11" s="6"/>
      <c r="B11" s="7"/>
      <c r="C11" s="7"/>
      <c r="D11" s="40" t="s">
        <v>18</v>
      </c>
      <c r="E11" s="1" t="s">
        <v>19</v>
      </c>
      <c r="G11" s="43"/>
      <c r="H11" s="43"/>
      <c r="I11" s="41"/>
    </row>
    <row r="12" spans="1:9" ht="15" thickBot="1" x14ac:dyDescent="0.35">
      <c r="A12" s="6"/>
      <c r="B12" s="7"/>
      <c r="C12" s="7"/>
      <c r="D12" s="12" t="s">
        <v>20</v>
      </c>
      <c r="E12" s="1" t="s">
        <v>21</v>
      </c>
      <c r="G12" s="43"/>
      <c r="H12" s="43"/>
      <c r="I12" s="41"/>
    </row>
    <row r="13" spans="1:9" ht="15" thickBot="1" x14ac:dyDescent="0.35">
      <c r="A13" s="74" t="s">
        <v>22</v>
      </c>
      <c r="B13" s="75"/>
      <c r="C13" s="75"/>
      <c r="D13" s="75"/>
      <c r="E13" s="75"/>
      <c r="F13" s="75"/>
      <c r="G13" s="75"/>
      <c r="H13" s="75"/>
      <c r="I13" s="76"/>
    </row>
    <row r="14" spans="1:9" x14ac:dyDescent="0.3">
      <c r="A14" s="39"/>
      <c r="B14" s="20"/>
      <c r="C14" s="20"/>
      <c r="D14" s="40" t="s">
        <v>23</v>
      </c>
      <c r="E14" s="1">
        <v>50</v>
      </c>
      <c r="F14" s="44"/>
      <c r="G14" s="20"/>
      <c r="H14" s="20"/>
      <c r="I14" s="41"/>
    </row>
    <row r="15" spans="1:9" x14ac:dyDescent="0.3">
      <c r="A15" s="6"/>
      <c r="B15" s="7"/>
      <c r="C15" s="7"/>
      <c r="D15" s="12" t="s">
        <v>24</v>
      </c>
      <c r="E15" s="1" t="s">
        <v>25</v>
      </c>
      <c r="F15" s="44"/>
      <c r="G15" s="7"/>
      <c r="H15" s="7"/>
      <c r="I15" s="41"/>
    </row>
    <row r="16" spans="1:9" x14ac:dyDescent="0.3">
      <c r="A16" s="39"/>
      <c r="B16" s="20"/>
      <c r="C16" s="20"/>
      <c r="D16" s="40" t="s">
        <v>26</v>
      </c>
      <c r="E16" s="1" t="s">
        <v>27</v>
      </c>
      <c r="F16" s="44"/>
      <c r="G16" s="20"/>
      <c r="H16" s="20"/>
      <c r="I16" s="45"/>
    </row>
    <row r="17" spans="1:15" x14ac:dyDescent="0.3">
      <c r="A17" s="39"/>
      <c r="B17" s="20"/>
      <c r="C17" s="20"/>
      <c r="D17" s="12" t="s">
        <v>28</v>
      </c>
      <c r="E17" s="1" t="s">
        <v>29</v>
      </c>
      <c r="F17" s="44"/>
      <c r="G17" s="20"/>
      <c r="H17" s="20"/>
      <c r="I17" s="45"/>
      <c r="O17" t="str">
        <f>'No-11'!E19&amp;"/"</f>
        <v>W/</v>
      </c>
    </row>
    <row r="18" spans="1:15" ht="14.4" customHeight="1" x14ac:dyDescent="0.3">
      <c r="A18" s="77" t="s">
        <v>30</v>
      </c>
      <c r="B18" s="77"/>
      <c r="C18" s="77"/>
      <c r="D18" s="5" t="s">
        <v>31</v>
      </c>
      <c r="E18" s="1" t="s">
        <v>32</v>
      </c>
      <c r="F18" s="44"/>
      <c r="G18" s="46"/>
      <c r="H18" s="46"/>
      <c r="I18" s="47"/>
    </row>
    <row r="19" spans="1:15" ht="14.4" customHeight="1" x14ac:dyDescent="0.3">
      <c r="A19" s="39"/>
      <c r="B19" s="20"/>
      <c r="C19" s="20"/>
      <c r="D19" s="5" t="s">
        <v>33</v>
      </c>
      <c r="E19" s="1" t="s">
        <v>34</v>
      </c>
      <c r="F19" s="44"/>
      <c r="G19" s="46"/>
      <c r="H19" s="46"/>
      <c r="I19" s="47"/>
    </row>
    <row r="20" spans="1:15" ht="14.4" customHeight="1" x14ac:dyDescent="0.3">
      <c r="A20" s="39"/>
      <c r="B20" s="20"/>
      <c r="C20" s="20"/>
      <c r="D20" s="5" t="s">
        <v>35</v>
      </c>
      <c r="E20" s="1" t="s">
        <v>36</v>
      </c>
      <c r="F20" s="44"/>
      <c r="G20" s="46"/>
      <c r="H20" s="46"/>
      <c r="I20" s="47"/>
    </row>
    <row r="21" spans="1:15" ht="14.4" customHeight="1" x14ac:dyDescent="0.3">
      <c r="A21" s="6"/>
      <c r="B21" s="7"/>
      <c r="C21" s="7"/>
      <c r="D21" s="5" t="s">
        <v>37</v>
      </c>
      <c r="E21" s="1" t="s">
        <v>38</v>
      </c>
      <c r="F21" s="44"/>
      <c r="G21" s="46"/>
      <c r="H21" s="46"/>
      <c r="I21" s="47"/>
    </row>
    <row r="22" spans="1:15" ht="14.4" customHeight="1" x14ac:dyDescent="0.3">
      <c r="A22" s="6"/>
      <c r="B22" s="7"/>
      <c r="C22" s="7"/>
      <c r="D22" s="5" t="s">
        <v>39</v>
      </c>
      <c r="E22" s="1" t="s">
        <v>40</v>
      </c>
      <c r="F22" s="44"/>
      <c r="G22" s="46"/>
      <c r="H22" s="46"/>
      <c r="I22" s="47"/>
    </row>
    <row r="23" spans="1:15" ht="14.4" customHeight="1" x14ac:dyDescent="0.3">
      <c r="A23" s="6"/>
      <c r="B23" s="7"/>
      <c r="C23" s="7"/>
      <c r="D23" s="5" t="s">
        <v>41</v>
      </c>
      <c r="E23" s="1" t="s">
        <v>42</v>
      </c>
      <c r="F23" s="44"/>
      <c r="G23" s="46"/>
      <c r="H23" s="46"/>
      <c r="I23" s="47"/>
    </row>
    <row r="24" spans="1:15" ht="14.4" customHeight="1" thickBot="1" x14ac:dyDescent="0.35">
      <c r="A24" s="6"/>
      <c r="B24" s="7"/>
      <c r="C24" s="7"/>
      <c r="D24" s="12" t="s">
        <v>43</v>
      </c>
      <c r="E24" s="1" t="s">
        <v>44</v>
      </c>
      <c r="F24" s="44"/>
      <c r="G24" s="46"/>
      <c r="H24" s="46"/>
      <c r="I24" s="47"/>
    </row>
    <row r="25" spans="1:15" ht="15" thickBot="1" x14ac:dyDescent="0.35">
      <c r="A25" s="48"/>
      <c r="B25" s="49"/>
      <c r="C25" s="49"/>
      <c r="D25" s="50"/>
      <c r="E25" s="51" t="s">
        <v>3</v>
      </c>
      <c r="F25" s="64" t="s">
        <v>54</v>
      </c>
      <c r="G25" s="65"/>
      <c r="H25" s="65"/>
      <c r="I25" s="66"/>
    </row>
    <row r="26" spans="1:15" ht="15" thickBot="1" x14ac:dyDescent="0.35">
      <c r="A26" s="39"/>
      <c r="B26" s="20"/>
      <c r="C26" s="20"/>
      <c r="D26" s="12" t="s">
        <v>55</v>
      </c>
      <c r="E26" s="52">
        <v>41.2</v>
      </c>
      <c r="F26" s="33">
        <f>'No-11'!E26*'No-11'!I26</f>
        <v>82.4</v>
      </c>
      <c r="G26" s="78" t="s">
        <v>46</v>
      </c>
      <c r="H26" s="79"/>
      <c r="I26" s="14">
        <f>(100/E14)</f>
        <v>2</v>
      </c>
    </row>
    <row r="27" spans="1:15" x14ac:dyDescent="0.3">
      <c r="A27" s="39"/>
      <c r="B27" s="20"/>
      <c r="C27" s="20"/>
      <c r="D27" s="12" t="s">
        <v>56</v>
      </c>
      <c r="E27" s="53">
        <v>180</v>
      </c>
      <c r="F27" s="33">
        <f>'No-11'!E27*'No-11'!I26</f>
        <v>360</v>
      </c>
      <c r="G27" s="13"/>
      <c r="H27" s="13"/>
      <c r="I27" s="54"/>
    </row>
    <row r="28" spans="1:15" x14ac:dyDescent="0.3">
      <c r="A28" s="55" t="s">
        <v>57</v>
      </c>
      <c r="B28" s="56" t="s">
        <v>45</v>
      </c>
      <c r="C28" s="56" t="s">
        <v>58</v>
      </c>
      <c r="D28" s="56" t="s">
        <v>59</v>
      </c>
      <c r="E28" s="56"/>
      <c r="F28" s="57"/>
      <c r="G28" s="13"/>
      <c r="H28" s="13"/>
      <c r="I28" s="58"/>
    </row>
    <row r="29" spans="1:15" x14ac:dyDescent="0.3">
      <c r="A29" s="15">
        <v>26</v>
      </c>
      <c r="B29" s="16" t="s">
        <v>60</v>
      </c>
      <c r="C29" s="16" t="s">
        <v>61</v>
      </c>
      <c r="D29" s="16" t="s">
        <v>62</v>
      </c>
      <c r="E29" s="53">
        <v>0</v>
      </c>
      <c r="F29" s="18">
        <f>E29*$I$26</f>
        <v>0</v>
      </c>
      <c r="G29" s="13"/>
      <c r="H29" s="13"/>
      <c r="I29" s="58"/>
    </row>
    <row r="30" spans="1:15" x14ac:dyDescent="0.3">
      <c r="A30" s="15">
        <v>114</v>
      </c>
      <c r="B30" s="16" t="s">
        <v>60</v>
      </c>
      <c r="C30" s="16" t="s">
        <v>61</v>
      </c>
      <c r="D30" s="16" t="s">
        <v>63</v>
      </c>
      <c r="E30" s="53">
        <v>0</v>
      </c>
      <c r="F30" s="18">
        <f t="shared" ref="F30:F93" si="0">E30*$I$26</f>
        <v>0</v>
      </c>
      <c r="G30" s="13"/>
      <c r="H30" s="13"/>
      <c r="I30" s="58"/>
    </row>
    <row r="31" spans="1:15" x14ac:dyDescent="0.3">
      <c r="A31" s="15">
        <v>27</v>
      </c>
      <c r="B31" s="16" t="s">
        <v>60</v>
      </c>
      <c r="C31" s="16" t="s">
        <v>61</v>
      </c>
      <c r="D31" s="16" t="s">
        <v>64</v>
      </c>
      <c r="E31" s="53">
        <v>0</v>
      </c>
      <c r="F31" s="18">
        <f t="shared" si="0"/>
        <v>0</v>
      </c>
      <c r="G31" s="13"/>
      <c r="H31" s="13"/>
      <c r="I31" s="58"/>
    </row>
    <row r="32" spans="1:15" x14ac:dyDescent="0.3">
      <c r="A32" s="15">
        <v>115</v>
      </c>
      <c r="B32" s="16" t="s">
        <v>60</v>
      </c>
      <c r="C32" s="16" t="s">
        <v>61</v>
      </c>
      <c r="D32" s="16" t="s">
        <v>65</v>
      </c>
      <c r="E32" s="53">
        <v>0</v>
      </c>
      <c r="F32" s="18">
        <f t="shared" si="0"/>
        <v>0</v>
      </c>
      <c r="G32" s="13"/>
      <c r="H32" s="13"/>
      <c r="I32" s="58"/>
    </row>
    <row r="33" spans="1:9" x14ac:dyDescent="0.3">
      <c r="A33" s="15">
        <v>116</v>
      </c>
      <c r="B33" s="16" t="s">
        <v>60</v>
      </c>
      <c r="C33" s="16" t="s">
        <v>61</v>
      </c>
      <c r="D33" s="16" t="s">
        <v>66</v>
      </c>
      <c r="E33" s="53">
        <v>0</v>
      </c>
      <c r="F33" s="18">
        <f t="shared" si="0"/>
        <v>0</v>
      </c>
      <c r="G33" s="13"/>
      <c r="H33" s="13"/>
      <c r="I33" s="58"/>
    </row>
    <row r="34" spans="1:9" x14ac:dyDescent="0.3">
      <c r="A34" s="15">
        <v>331</v>
      </c>
      <c r="B34" s="16" t="s">
        <v>60</v>
      </c>
      <c r="C34" s="16" t="s">
        <v>61</v>
      </c>
      <c r="D34" s="16" t="s">
        <v>67</v>
      </c>
      <c r="E34" s="53">
        <v>0</v>
      </c>
      <c r="F34" s="18">
        <f t="shared" si="0"/>
        <v>0</v>
      </c>
      <c r="G34" s="13"/>
      <c r="H34" s="13"/>
      <c r="I34" s="58"/>
    </row>
    <row r="35" spans="1:9" x14ac:dyDescent="0.3">
      <c r="A35" s="15">
        <v>332</v>
      </c>
      <c r="B35" s="16" t="s">
        <v>60</v>
      </c>
      <c r="C35" s="16" t="s">
        <v>61</v>
      </c>
      <c r="D35" s="16" t="s">
        <v>68</v>
      </c>
      <c r="E35" s="53">
        <v>0</v>
      </c>
      <c r="F35" s="18">
        <f t="shared" si="0"/>
        <v>0</v>
      </c>
      <c r="G35" s="13"/>
      <c r="H35" s="13"/>
      <c r="I35" s="58"/>
    </row>
    <row r="36" spans="1:9" x14ac:dyDescent="0.3">
      <c r="A36" s="15">
        <v>341</v>
      </c>
      <c r="B36" s="16" t="s">
        <v>60</v>
      </c>
      <c r="C36" s="16" t="s">
        <v>61</v>
      </c>
      <c r="D36" s="16" t="s">
        <v>69</v>
      </c>
      <c r="E36" s="53">
        <v>0</v>
      </c>
      <c r="F36" s="18">
        <f t="shared" si="0"/>
        <v>0</v>
      </c>
      <c r="G36" s="13"/>
      <c r="H36" s="13"/>
      <c r="I36" s="58"/>
    </row>
    <row r="37" spans="1:9" x14ac:dyDescent="0.3">
      <c r="A37" s="15">
        <v>342</v>
      </c>
      <c r="B37" s="16" t="s">
        <v>60</v>
      </c>
      <c r="C37" s="16" t="s">
        <v>61</v>
      </c>
      <c r="D37" s="16" t="s">
        <v>70</v>
      </c>
      <c r="E37" s="53">
        <v>0</v>
      </c>
      <c r="F37" s="18">
        <f t="shared" si="0"/>
        <v>0</v>
      </c>
      <c r="G37" s="13"/>
      <c r="H37" s="13"/>
      <c r="I37" s="58"/>
    </row>
    <row r="38" spans="1:9" x14ac:dyDescent="0.3">
      <c r="A38" s="15">
        <v>35</v>
      </c>
      <c r="B38" s="16" t="s">
        <v>60</v>
      </c>
      <c r="C38" s="16" t="s">
        <v>61</v>
      </c>
      <c r="D38" s="16" t="s">
        <v>71</v>
      </c>
      <c r="E38" s="53">
        <v>4</v>
      </c>
      <c r="F38" s="18">
        <f t="shared" si="0"/>
        <v>8</v>
      </c>
      <c r="G38" s="13"/>
      <c r="H38" s="13"/>
      <c r="I38" s="58"/>
    </row>
    <row r="39" spans="1:9" x14ac:dyDescent="0.3">
      <c r="A39" s="15">
        <v>36</v>
      </c>
      <c r="B39" s="16" t="s">
        <v>60</v>
      </c>
      <c r="C39" s="16" t="s">
        <v>61</v>
      </c>
      <c r="D39" s="16" t="s">
        <v>72</v>
      </c>
      <c r="E39" s="53">
        <v>0</v>
      </c>
      <c r="F39" s="18">
        <f t="shared" si="0"/>
        <v>0</v>
      </c>
      <c r="G39" s="13"/>
      <c r="H39" s="13"/>
      <c r="I39" s="58"/>
    </row>
    <row r="40" spans="1:9" x14ac:dyDescent="0.3">
      <c r="A40" s="15">
        <v>28</v>
      </c>
      <c r="B40" s="16" t="s">
        <v>60</v>
      </c>
      <c r="C40" s="16" t="s">
        <v>61</v>
      </c>
      <c r="D40" s="16" t="s">
        <v>73</v>
      </c>
      <c r="E40" s="53">
        <v>0</v>
      </c>
      <c r="F40" s="18">
        <f t="shared" si="0"/>
        <v>0</v>
      </c>
      <c r="G40" s="13"/>
      <c r="H40" s="13"/>
      <c r="I40" s="58"/>
    </row>
    <row r="41" spans="1:9" x14ac:dyDescent="0.3">
      <c r="A41" s="15">
        <v>29</v>
      </c>
      <c r="B41" s="16" t="s">
        <v>60</v>
      </c>
      <c r="C41" s="16" t="s">
        <v>61</v>
      </c>
      <c r="D41" s="16" t="s">
        <v>74</v>
      </c>
      <c r="E41" s="53">
        <v>0</v>
      </c>
      <c r="F41" s="18">
        <f t="shared" si="0"/>
        <v>0</v>
      </c>
      <c r="G41" s="13"/>
      <c r="H41" s="13"/>
      <c r="I41" s="58"/>
    </row>
    <row r="42" spans="1:9" x14ac:dyDescent="0.3">
      <c r="A42" s="15">
        <v>30</v>
      </c>
      <c r="B42" s="16" t="s">
        <v>60</v>
      </c>
      <c r="C42" s="16" t="s">
        <v>61</v>
      </c>
      <c r="D42" s="16" t="s">
        <v>75</v>
      </c>
      <c r="E42" s="53">
        <v>0</v>
      </c>
      <c r="F42" s="18">
        <f t="shared" si="0"/>
        <v>0</v>
      </c>
      <c r="G42" s="13"/>
      <c r="H42" s="13"/>
      <c r="I42" s="58"/>
    </row>
    <row r="43" spans="1:9" x14ac:dyDescent="0.3">
      <c r="A43" s="15">
        <v>31</v>
      </c>
      <c r="B43" s="16" t="s">
        <v>60</v>
      </c>
      <c r="C43" s="16" t="s">
        <v>61</v>
      </c>
      <c r="D43" s="16" t="s">
        <v>76</v>
      </c>
      <c r="E43" s="53">
        <v>4</v>
      </c>
      <c r="F43" s="18">
        <f t="shared" si="0"/>
        <v>8</v>
      </c>
      <c r="G43" s="13"/>
      <c r="H43" s="13"/>
      <c r="I43" s="58"/>
    </row>
    <row r="44" spans="1:9" x14ac:dyDescent="0.3">
      <c r="A44" s="15">
        <v>32</v>
      </c>
      <c r="B44" s="16" t="s">
        <v>60</v>
      </c>
      <c r="C44" s="16" t="s">
        <v>61</v>
      </c>
      <c r="D44" s="16" t="s">
        <v>77</v>
      </c>
      <c r="E44" s="53">
        <v>1</v>
      </c>
      <c r="F44" s="18">
        <f t="shared" si="0"/>
        <v>2</v>
      </c>
      <c r="G44" s="13"/>
      <c r="H44" s="13"/>
      <c r="I44" s="58"/>
    </row>
    <row r="45" spans="1:9" x14ac:dyDescent="0.3">
      <c r="A45" s="15">
        <v>37</v>
      </c>
      <c r="B45" s="16" t="s">
        <v>60</v>
      </c>
      <c r="C45" s="16" t="s">
        <v>61</v>
      </c>
      <c r="D45" s="16" t="s">
        <v>78</v>
      </c>
      <c r="E45" s="53">
        <v>0</v>
      </c>
      <c r="F45" s="18">
        <f t="shared" si="0"/>
        <v>0</v>
      </c>
      <c r="G45" s="13"/>
      <c r="H45" s="13"/>
      <c r="I45" s="58"/>
    </row>
    <row r="46" spans="1:9" x14ac:dyDescent="0.3">
      <c r="A46" s="15">
        <v>41</v>
      </c>
      <c r="B46" s="16" t="s">
        <v>60</v>
      </c>
      <c r="C46" s="16" t="s">
        <v>61</v>
      </c>
      <c r="D46" s="16" t="s">
        <v>79</v>
      </c>
      <c r="E46" s="53">
        <v>0</v>
      </c>
      <c r="F46" s="18">
        <f t="shared" si="0"/>
        <v>0</v>
      </c>
      <c r="G46" s="13"/>
      <c r="H46" s="13"/>
      <c r="I46" s="58"/>
    </row>
    <row r="47" spans="1:9" x14ac:dyDescent="0.3">
      <c r="A47" s="15">
        <v>25</v>
      </c>
      <c r="B47" s="16" t="s">
        <v>60</v>
      </c>
      <c r="C47" s="16" t="s">
        <v>80</v>
      </c>
      <c r="D47" s="16" t="s">
        <v>81</v>
      </c>
      <c r="E47" s="53">
        <v>1</v>
      </c>
      <c r="F47" s="18">
        <f t="shared" si="0"/>
        <v>2</v>
      </c>
      <c r="G47" s="13"/>
      <c r="H47" s="13"/>
      <c r="I47" s="58"/>
    </row>
    <row r="48" spans="1:9" x14ac:dyDescent="0.3">
      <c r="A48" s="15">
        <v>113</v>
      </c>
      <c r="B48" s="16" t="s">
        <v>60</v>
      </c>
      <c r="C48" s="16" t="s">
        <v>80</v>
      </c>
      <c r="D48" s="16" t="s">
        <v>82</v>
      </c>
      <c r="E48" s="53">
        <v>0</v>
      </c>
      <c r="F48" s="18">
        <f t="shared" si="0"/>
        <v>0</v>
      </c>
      <c r="G48" s="13"/>
      <c r="H48" s="13"/>
      <c r="I48" s="58"/>
    </row>
    <row r="49" spans="1:9" x14ac:dyDescent="0.3">
      <c r="A49" s="15">
        <v>42</v>
      </c>
      <c r="B49" s="16" t="s">
        <v>60</v>
      </c>
      <c r="C49" s="16" t="s">
        <v>80</v>
      </c>
      <c r="D49" s="16" t="s">
        <v>83</v>
      </c>
      <c r="E49" s="53">
        <v>0</v>
      </c>
      <c r="F49" s="18">
        <f t="shared" si="0"/>
        <v>0</v>
      </c>
      <c r="G49" s="13"/>
      <c r="H49" s="13"/>
      <c r="I49" s="58"/>
    </row>
    <row r="50" spans="1:9" x14ac:dyDescent="0.3">
      <c r="A50" s="15">
        <v>44</v>
      </c>
      <c r="B50" s="16" t="s">
        <v>60</v>
      </c>
      <c r="C50" s="16" t="s">
        <v>80</v>
      </c>
      <c r="D50" s="16" t="s">
        <v>84</v>
      </c>
      <c r="E50" s="53">
        <v>6</v>
      </c>
      <c r="F50" s="18">
        <f t="shared" si="0"/>
        <v>12</v>
      </c>
      <c r="G50" s="13"/>
      <c r="H50" s="13"/>
      <c r="I50" s="58"/>
    </row>
    <row r="51" spans="1:9" x14ac:dyDescent="0.3">
      <c r="A51" s="15">
        <v>4</v>
      </c>
      <c r="B51" s="16" t="s">
        <v>60</v>
      </c>
      <c r="C51" s="16" t="s">
        <v>85</v>
      </c>
      <c r="D51" s="16" t="s">
        <v>86</v>
      </c>
      <c r="E51" s="53">
        <v>9</v>
      </c>
      <c r="F51" s="18">
        <f t="shared" si="0"/>
        <v>18</v>
      </c>
      <c r="G51" s="13"/>
      <c r="H51" s="13"/>
      <c r="I51" s="58"/>
    </row>
    <row r="52" spans="1:9" x14ac:dyDescent="0.3">
      <c r="A52" s="15">
        <v>5</v>
      </c>
      <c r="B52" s="16" t="s">
        <v>60</v>
      </c>
      <c r="C52" s="16" t="s">
        <v>85</v>
      </c>
      <c r="D52" s="16" t="s">
        <v>87</v>
      </c>
      <c r="E52" s="53">
        <v>0</v>
      </c>
      <c r="F52" s="18">
        <f t="shared" si="0"/>
        <v>0</v>
      </c>
      <c r="G52" s="13"/>
      <c r="H52" s="13"/>
      <c r="I52" s="58"/>
    </row>
    <row r="53" spans="1:9" x14ac:dyDescent="0.3">
      <c r="A53" s="15" t="s">
        <v>88</v>
      </c>
      <c r="B53" s="16" t="s">
        <v>60</v>
      </c>
      <c r="C53" s="16" t="s">
        <v>85</v>
      </c>
      <c r="D53" s="16" t="s">
        <v>89</v>
      </c>
      <c r="E53" s="53">
        <v>0</v>
      </c>
      <c r="F53" s="18">
        <f t="shared" si="0"/>
        <v>0</v>
      </c>
      <c r="G53" s="13"/>
      <c r="H53" s="13"/>
      <c r="I53" s="58"/>
    </row>
    <row r="54" spans="1:9" x14ac:dyDescent="0.3">
      <c r="A54" s="15" t="s">
        <v>90</v>
      </c>
      <c r="B54" s="16" t="s">
        <v>60</v>
      </c>
      <c r="C54" s="16" t="s">
        <v>85</v>
      </c>
      <c r="D54" s="16" t="s">
        <v>91</v>
      </c>
      <c r="E54" s="53">
        <v>0</v>
      </c>
      <c r="F54" s="18">
        <f t="shared" si="0"/>
        <v>0</v>
      </c>
      <c r="G54" s="13"/>
      <c r="H54" s="13"/>
      <c r="I54" s="58"/>
    </row>
    <row r="55" spans="1:9" x14ac:dyDescent="0.3">
      <c r="A55" s="15">
        <v>7</v>
      </c>
      <c r="B55" s="16" t="s">
        <v>60</v>
      </c>
      <c r="C55" s="16" t="s">
        <v>85</v>
      </c>
      <c r="D55" s="16" t="s">
        <v>92</v>
      </c>
      <c r="E55" s="53">
        <v>1</v>
      </c>
      <c r="F55" s="18">
        <f t="shared" si="0"/>
        <v>2</v>
      </c>
      <c r="G55" s="13"/>
      <c r="H55" s="13"/>
      <c r="I55" s="58"/>
    </row>
    <row r="56" spans="1:9" x14ac:dyDescent="0.3">
      <c r="A56" s="15">
        <v>8</v>
      </c>
      <c r="B56" s="16" t="s">
        <v>60</v>
      </c>
      <c r="C56" s="16" t="s">
        <v>85</v>
      </c>
      <c r="D56" s="16" t="s">
        <v>93</v>
      </c>
      <c r="E56" s="53">
        <v>0</v>
      </c>
      <c r="F56" s="18">
        <f t="shared" si="0"/>
        <v>0</v>
      </c>
      <c r="G56" s="13"/>
      <c r="H56" s="13"/>
      <c r="I56" s="58"/>
    </row>
    <row r="57" spans="1:9" x14ac:dyDescent="0.3">
      <c r="A57" s="15">
        <v>9</v>
      </c>
      <c r="B57" s="16" t="s">
        <v>60</v>
      </c>
      <c r="C57" s="16" t="s">
        <v>85</v>
      </c>
      <c r="D57" s="16" t="s">
        <v>94</v>
      </c>
      <c r="E57" s="53">
        <v>0</v>
      </c>
      <c r="F57" s="18">
        <f t="shared" si="0"/>
        <v>0</v>
      </c>
      <c r="G57" s="13"/>
      <c r="H57" s="13"/>
      <c r="I57" s="58"/>
    </row>
    <row r="58" spans="1:9" x14ac:dyDescent="0.3">
      <c r="A58" s="15">
        <v>10</v>
      </c>
      <c r="B58" s="16" t="s">
        <v>60</v>
      </c>
      <c r="C58" s="16" t="s">
        <v>85</v>
      </c>
      <c r="D58" s="16" t="s">
        <v>95</v>
      </c>
      <c r="E58" s="53">
        <v>0</v>
      </c>
      <c r="F58" s="18">
        <f t="shared" si="0"/>
        <v>0</v>
      </c>
      <c r="G58" s="13"/>
      <c r="H58" s="13"/>
      <c r="I58" s="58"/>
    </row>
    <row r="59" spans="1:9" x14ac:dyDescent="0.3">
      <c r="A59" s="15">
        <v>11</v>
      </c>
      <c r="B59" s="16" t="s">
        <v>60</v>
      </c>
      <c r="C59" s="16" t="s">
        <v>85</v>
      </c>
      <c r="D59" s="16" t="s">
        <v>96</v>
      </c>
      <c r="E59" s="53">
        <v>0</v>
      </c>
      <c r="F59" s="18">
        <f t="shared" si="0"/>
        <v>0</v>
      </c>
      <c r="G59" s="13"/>
      <c r="H59" s="13"/>
      <c r="I59" s="58"/>
    </row>
    <row r="60" spans="1:9" x14ac:dyDescent="0.3">
      <c r="A60" s="15">
        <v>12</v>
      </c>
      <c r="B60" s="16" t="s">
        <v>60</v>
      </c>
      <c r="C60" s="16" t="s">
        <v>85</v>
      </c>
      <c r="D60" s="16" t="s">
        <v>97</v>
      </c>
      <c r="E60" s="53">
        <v>0</v>
      </c>
      <c r="F60" s="18">
        <f t="shared" si="0"/>
        <v>0</v>
      </c>
      <c r="G60" s="13"/>
      <c r="H60" s="13"/>
      <c r="I60" s="58"/>
    </row>
    <row r="61" spans="1:9" x14ac:dyDescent="0.3">
      <c r="A61" s="15">
        <v>13</v>
      </c>
      <c r="B61" s="16" t="s">
        <v>60</v>
      </c>
      <c r="C61" s="16" t="s">
        <v>85</v>
      </c>
      <c r="D61" s="16" t="s">
        <v>98</v>
      </c>
      <c r="E61" s="53">
        <v>0</v>
      </c>
      <c r="F61" s="18">
        <f t="shared" si="0"/>
        <v>0</v>
      </c>
      <c r="G61" s="13"/>
      <c r="H61" s="13"/>
      <c r="I61" s="58"/>
    </row>
    <row r="62" spans="1:9" x14ac:dyDescent="0.3">
      <c r="A62" s="15">
        <v>15</v>
      </c>
      <c r="B62" s="16" t="s">
        <v>60</v>
      </c>
      <c r="C62" s="16" t="s">
        <v>85</v>
      </c>
      <c r="D62" s="16" t="s">
        <v>99</v>
      </c>
      <c r="E62" s="53">
        <v>28</v>
      </c>
      <c r="F62" s="18">
        <f t="shared" si="0"/>
        <v>56</v>
      </c>
      <c r="G62" s="13"/>
      <c r="H62" s="13"/>
      <c r="I62" s="58"/>
    </row>
    <row r="63" spans="1:9" x14ac:dyDescent="0.3">
      <c r="A63" s="15">
        <v>38</v>
      </c>
      <c r="B63" s="16" t="s">
        <v>60</v>
      </c>
      <c r="C63" s="16" t="s">
        <v>85</v>
      </c>
      <c r="D63" s="16" t="s">
        <v>100</v>
      </c>
      <c r="E63" s="53">
        <v>0</v>
      </c>
      <c r="F63" s="18">
        <f t="shared" si="0"/>
        <v>0</v>
      </c>
      <c r="G63" s="13"/>
      <c r="H63" s="13"/>
      <c r="I63" s="58"/>
    </row>
    <row r="64" spans="1:9" x14ac:dyDescent="0.3">
      <c r="A64" s="15">
        <v>1</v>
      </c>
      <c r="B64" s="16" t="s">
        <v>60</v>
      </c>
      <c r="C64" s="16" t="s">
        <v>101</v>
      </c>
      <c r="D64" s="16" t="s">
        <v>102</v>
      </c>
      <c r="E64" s="53">
        <v>0</v>
      </c>
      <c r="F64" s="18">
        <f t="shared" si="0"/>
        <v>0</v>
      </c>
      <c r="G64" s="13"/>
      <c r="H64" s="13"/>
      <c r="I64" s="58"/>
    </row>
    <row r="65" spans="1:9" x14ac:dyDescent="0.3">
      <c r="A65" s="15">
        <v>2</v>
      </c>
      <c r="B65" s="16" t="s">
        <v>60</v>
      </c>
      <c r="C65" s="16" t="s">
        <v>101</v>
      </c>
      <c r="D65" s="16" t="s">
        <v>103</v>
      </c>
      <c r="E65" s="53">
        <v>43</v>
      </c>
      <c r="F65" s="18">
        <f t="shared" si="0"/>
        <v>86</v>
      </c>
      <c r="G65" s="13"/>
      <c r="H65" s="13"/>
      <c r="I65" s="58"/>
    </row>
    <row r="66" spans="1:9" x14ac:dyDescent="0.3">
      <c r="A66" s="15">
        <v>3</v>
      </c>
      <c r="B66" s="16" t="s">
        <v>60</v>
      </c>
      <c r="C66" s="16" t="s">
        <v>101</v>
      </c>
      <c r="D66" s="16" t="s">
        <v>104</v>
      </c>
      <c r="E66" s="53">
        <v>51</v>
      </c>
      <c r="F66" s="18">
        <f t="shared" si="0"/>
        <v>102</v>
      </c>
      <c r="G66" s="13"/>
      <c r="H66" s="13"/>
      <c r="I66" s="58"/>
    </row>
    <row r="67" spans="1:9" x14ac:dyDescent="0.3">
      <c r="A67" s="15">
        <v>112</v>
      </c>
      <c r="B67" s="16" t="s">
        <v>60</v>
      </c>
      <c r="C67" s="16" t="s">
        <v>101</v>
      </c>
      <c r="D67" s="16" t="s">
        <v>105</v>
      </c>
      <c r="E67" s="53">
        <v>0</v>
      </c>
      <c r="F67" s="18">
        <f t="shared" si="0"/>
        <v>0</v>
      </c>
      <c r="G67" s="13"/>
      <c r="H67" s="13"/>
      <c r="I67" s="58"/>
    </row>
    <row r="68" spans="1:9" x14ac:dyDescent="0.3">
      <c r="A68" s="15">
        <v>19</v>
      </c>
      <c r="B68" s="16" t="s">
        <v>60</v>
      </c>
      <c r="C68" s="16" t="s">
        <v>101</v>
      </c>
      <c r="D68" s="16" t="s">
        <v>106</v>
      </c>
      <c r="E68" s="53">
        <v>0</v>
      </c>
      <c r="F68" s="18">
        <f t="shared" si="0"/>
        <v>0</v>
      </c>
      <c r="G68" s="13"/>
      <c r="H68" s="13"/>
      <c r="I68" s="58"/>
    </row>
    <row r="69" spans="1:9" x14ac:dyDescent="0.3">
      <c r="A69" s="15">
        <v>23</v>
      </c>
      <c r="B69" s="16" t="s">
        <v>60</v>
      </c>
      <c r="C69" s="16" t="s">
        <v>101</v>
      </c>
      <c r="D69" s="16" t="s">
        <v>107</v>
      </c>
      <c r="E69" s="53">
        <v>0</v>
      </c>
      <c r="F69" s="18">
        <f t="shared" si="0"/>
        <v>0</v>
      </c>
      <c r="G69" s="13"/>
      <c r="H69" s="13"/>
      <c r="I69" s="58"/>
    </row>
    <row r="70" spans="1:9" x14ac:dyDescent="0.3">
      <c r="A70" s="15">
        <v>24</v>
      </c>
      <c r="B70" s="16" t="s">
        <v>60</v>
      </c>
      <c r="C70" s="16" t="s">
        <v>101</v>
      </c>
      <c r="D70" s="16" t="s">
        <v>108</v>
      </c>
      <c r="E70" s="53">
        <v>0</v>
      </c>
      <c r="F70" s="18">
        <f t="shared" si="0"/>
        <v>0</v>
      </c>
      <c r="G70" s="13"/>
      <c r="H70" s="13"/>
      <c r="I70" s="58"/>
    </row>
    <row r="71" spans="1:9" x14ac:dyDescent="0.3">
      <c r="A71" s="15">
        <v>39</v>
      </c>
      <c r="B71" s="16" t="s">
        <v>60</v>
      </c>
      <c r="C71" s="16" t="s">
        <v>101</v>
      </c>
      <c r="D71" s="16" t="s">
        <v>109</v>
      </c>
      <c r="E71" s="53">
        <v>0</v>
      </c>
      <c r="F71" s="18">
        <f t="shared" si="0"/>
        <v>0</v>
      </c>
      <c r="G71" s="13"/>
      <c r="H71" s="13"/>
      <c r="I71" s="58"/>
    </row>
    <row r="72" spans="1:9" x14ac:dyDescent="0.3">
      <c r="A72" s="15">
        <v>40</v>
      </c>
      <c r="B72" s="16" t="s">
        <v>60</v>
      </c>
      <c r="C72" s="16" t="s">
        <v>101</v>
      </c>
      <c r="D72" s="16" t="s">
        <v>110</v>
      </c>
      <c r="E72" s="53">
        <v>37</v>
      </c>
      <c r="F72" s="18">
        <f t="shared" si="0"/>
        <v>74</v>
      </c>
      <c r="G72" s="13"/>
      <c r="H72" s="13"/>
      <c r="I72" s="58"/>
    </row>
    <row r="73" spans="1:9" x14ac:dyDescent="0.3">
      <c r="A73" s="15">
        <v>121</v>
      </c>
      <c r="B73" s="16" t="s">
        <v>60</v>
      </c>
      <c r="C73" s="16" t="s">
        <v>101</v>
      </c>
      <c r="D73" s="16" t="s">
        <v>111</v>
      </c>
      <c r="E73" s="53">
        <v>0</v>
      </c>
      <c r="F73" s="18">
        <f t="shared" si="0"/>
        <v>0</v>
      </c>
      <c r="G73" s="13"/>
      <c r="H73" s="13"/>
      <c r="I73" s="58"/>
    </row>
    <row r="74" spans="1:9" x14ac:dyDescent="0.3">
      <c r="A74" s="15">
        <v>64</v>
      </c>
      <c r="B74" s="16" t="s">
        <v>60</v>
      </c>
      <c r="C74" s="16" t="s">
        <v>112</v>
      </c>
      <c r="D74" s="16" t="s">
        <v>113</v>
      </c>
      <c r="E74" s="53">
        <v>1</v>
      </c>
      <c r="F74" s="18">
        <f t="shared" si="0"/>
        <v>2</v>
      </c>
      <c r="G74" s="13"/>
      <c r="H74" s="13"/>
      <c r="I74" s="58"/>
    </row>
    <row r="75" spans="1:9" x14ac:dyDescent="0.3">
      <c r="A75" s="15">
        <v>19</v>
      </c>
      <c r="B75" s="16" t="s">
        <v>60</v>
      </c>
      <c r="C75" s="16" t="s">
        <v>114</v>
      </c>
      <c r="D75" s="16" t="s">
        <v>115</v>
      </c>
      <c r="E75" s="53">
        <v>3</v>
      </c>
      <c r="F75" s="18">
        <f t="shared" si="0"/>
        <v>6</v>
      </c>
      <c r="G75" s="13"/>
      <c r="H75" s="13"/>
      <c r="I75" s="58"/>
    </row>
    <row r="76" spans="1:9" x14ac:dyDescent="0.3">
      <c r="A76" s="15">
        <v>211</v>
      </c>
      <c r="B76" s="16" t="s">
        <v>60</v>
      </c>
      <c r="C76" s="16" t="s">
        <v>114</v>
      </c>
      <c r="D76" s="16" t="s">
        <v>116</v>
      </c>
      <c r="E76" s="53">
        <v>6</v>
      </c>
      <c r="F76" s="18">
        <f t="shared" si="0"/>
        <v>12</v>
      </c>
      <c r="G76" s="13"/>
      <c r="H76" s="13"/>
      <c r="I76" s="58"/>
    </row>
    <row r="77" spans="1:9" x14ac:dyDescent="0.3">
      <c r="A77" s="15">
        <v>212</v>
      </c>
      <c r="B77" s="16" t="s">
        <v>60</v>
      </c>
      <c r="C77" s="16" t="s">
        <v>114</v>
      </c>
      <c r="D77" s="16" t="s">
        <v>117</v>
      </c>
      <c r="E77" s="53">
        <v>4</v>
      </c>
      <c r="F77" s="18">
        <f t="shared" si="0"/>
        <v>8</v>
      </c>
      <c r="G77" s="13"/>
      <c r="H77" s="13"/>
      <c r="I77" s="58"/>
    </row>
    <row r="78" spans="1:9" x14ac:dyDescent="0.3">
      <c r="A78" s="15">
        <v>22</v>
      </c>
      <c r="B78" s="16" t="s">
        <v>60</v>
      </c>
      <c r="C78" s="16" t="s">
        <v>114</v>
      </c>
      <c r="D78" s="16" t="s">
        <v>118</v>
      </c>
      <c r="E78" s="53">
        <v>0</v>
      </c>
      <c r="F78" s="18">
        <f t="shared" si="0"/>
        <v>0</v>
      </c>
      <c r="G78" s="13"/>
      <c r="H78" s="13"/>
      <c r="I78" s="58"/>
    </row>
    <row r="79" spans="1:9" x14ac:dyDescent="0.3">
      <c r="A79" s="15">
        <v>22</v>
      </c>
      <c r="B79" s="16" t="s">
        <v>60</v>
      </c>
      <c r="C79" s="16" t="s">
        <v>114</v>
      </c>
      <c r="D79" s="16" t="s">
        <v>119</v>
      </c>
      <c r="E79" s="53">
        <v>0</v>
      </c>
      <c r="F79" s="18">
        <f t="shared" si="0"/>
        <v>0</v>
      </c>
      <c r="G79" s="13"/>
      <c r="H79" s="13"/>
      <c r="I79" s="58"/>
    </row>
    <row r="80" spans="1:9" x14ac:dyDescent="0.3">
      <c r="A80" s="15">
        <v>22</v>
      </c>
      <c r="B80" s="16" t="s">
        <v>60</v>
      </c>
      <c r="C80" s="16" t="s">
        <v>114</v>
      </c>
      <c r="D80" s="16" t="s">
        <v>120</v>
      </c>
      <c r="E80" s="53">
        <v>3</v>
      </c>
      <c r="F80" s="18">
        <f t="shared" si="0"/>
        <v>6</v>
      </c>
      <c r="G80" s="13"/>
      <c r="H80" s="13"/>
      <c r="I80" s="58"/>
    </row>
    <row r="81" spans="1:9" x14ac:dyDescent="0.3">
      <c r="A81" s="15">
        <v>22</v>
      </c>
      <c r="B81" s="16" t="s">
        <v>60</v>
      </c>
      <c r="C81" s="16" t="s">
        <v>114</v>
      </c>
      <c r="D81" s="16" t="s">
        <v>121</v>
      </c>
      <c r="E81" s="53">
        <v>0</v>
      </c>
      <c r="F81" s="18">
        <f t="shared" si="0"/>
        <v>0</v>
      </c>
      <c r="G81" s="13"/>
      <c r="H81" s="13"/>
      <c r="I81" s="58"/>
    </row>
    <row r="82" spans="1:9" x14ac:dyDescent="0.3">
      <c r="A82" s="15">
        <v>97</v>
      </c>
      <c r="B82" s="16" t="s">
        <v>60</v>
      </c>
      <c r="C82" s="16" t="s">
        <v>114</v>
      </c>
      <c r="D82" s="16" t="s">
        <v>122</v>
      </c>
      <c r="E82" s="53">
        <v>0</v>
      </c>
      <c r="F82" s="18">
        <f t="shared" si="0"/>
        <v>0</v>
      </c>
      <c r="G82" s="13"/>
      <c r="H82" s="13"/>
      <c r="I82" s="58"/>
    </row>
    <row r="83" spans="1:9" x14ac:dyDescent="0.3">
      <c r="A83" s="15">
        <v>98</v>
      </c>
      <c r="B83" s="16" t="s">
        <v>60</v>
      </c>
      <c r="C83" s="16" t="s">
        <v>114</v>
      </c>
      <c r="D83" s="16" t="s">
        <v>123</v>
      </c>
      <c r="E83" s="53">
        <v>0</v>
      </c>
      <c r="F83" s="18">
        <f t="shared" si="0"/>
        <v>0</v>
      </c>
      <c r="G83" s="13"/>
      <c r="H83" s="13"/>
      <c r="I83" s="58"/>
    </row>
    <row r="84" spans="1:9" x14ac:dyDescent="0.3">
      <c r="A84" s="15">
        <v>99</v>
      </c>
      <c r="B84" s="16" t="s">
        <v>60</v>
      </c>
      <c r="C84" s="16" t="s">
        <v>114</v>
      </c>
      <c r="D84" s="16" t="s">
        <v>124</v>
      </c>
      <c r="E84" s="53">
        <v>0</v>
      </c>
      <c r="F84" s="18">
        <f t="shared" si="0"/>
        <v>0</v>
      </c>
      <c r="G84" s="13"/>
      <c r="H84" s="13"/>
      <c r="I84" s="58"/>
    </row>
    <row r="85" spans="1:9" x14ac:dyDescent="0.3">
      <c r="A85" s="15">
        <v>100</v>
      </c>
      <c r="B85" s="16" t="s">
        <v>60</v>
      </c>
      <c r="C85" s="16" t="s">
        <v>114</v>
      </c>
      <c r="D85" s="16" t="s">
        <v>125</v>
      </c>
      <c r="E85" s="53">
        <v>0</v>
      </c>
      <c r="F85" s="18">
        <f t="shared" si="0"/>
        <v>0</v>
      </c>
      <c r="G85" s="13"/>
      <c r="H85" s="13"/>
      <c r="I85" s="58"/>
    </row>
    <row r="86" spans="1:9" x14ac:dyDescent="0.3">
      <c r="A86" s="15">
        <v>101</v>
      </c>
      <c r="B86" s="16" t="s">
        <v>60</v>
      </c>
      <c r="C86" s="16" t="s">
        <v>114</v>
      </c>
      <c r="D86" s="16" t="s">
        <v>126</v>
      </c>
      <c r="E86" s="53">
        <v>0</v>
      </c>
      <c r="F86" s="18">
        <f t="shared" si="0"/>
        <v>0</v>
      </c>
      <c r="G86" s="13"/>
      <c r="H86" s="13"/>
      <c r="I86" s="58"/>
    </row>
    <row r="87" spans="1:9" x14ac:dyDescent="0.3">
      <c r="A87" s="15">
        <v>102</v>
      </c>
      <c r="B87" s="16" t="s">
        <v>60</v>
      </c>
      <c r="C87" s="16" t="s">
        <v>114</v>
      </c>
      <c r="D87" s="16" t="s">
        <v>127</v>
      </c>
      <c r="E87" s="53">
        <v>0</v>
      </c>
      <c r="F87" s="18">
        <f t="shared" si="0"/>
        <v>0</v>
      </c>
      <c r="G87" s="13"/>
      <c r="H87" s="13"/>
      <c r="I87" s="58"/>
    </row>
    <row r="88" spans="1:9" x14ac:dyDescent="0.3">
      <c r="A88" s="15">
        <v>102</v>
      </c>
      <c r="B88" s="16" t="s">
        <v>60</v>
      </c>
      <c r="C88" s="16" t="s">
        <v>114</v>
      </c>
      <c r="D88" s="16" t="s">
        <v>128</v>
      </c>
      <c r="E88" s="53">
        <v>0</v>
      </c>
      <c r="F88" s="18">
        <f t="shared" si="0"/>
        <v>0</v>
      </c>
      <c r="G88" s="13"/>
      <c r="H88" s="13"/>
      <c r="I88" s="58"/>
    </row>
    <row r="89" spans="1:9" x14ac:dyDescent="0.3">
      <c r="A89" s="15">
        <v>103</v>
      </c>
      <c r="B89" s="16" t="s">
        <v>60</v>
      </c>
      <c r="C89" s="16" t="s">
        <v>114</v>
      </c>
      <c r="D89" s="16" t="s">
        <v>129</v>
      </c>
      <c r="E89" s="53">
        <v>4</v>
      </c>
      <c r="F89" s="18">
        <f t="shared" si="0"/>
        <v>8</v>
      </c>
      <c r="G89" s="13"/>
      <c r="H89" s="13"/>
      <c r="I89" s="58"/>
    </row>
    <row r="90" spans="1:9" x14ac:dyDescent="0.3">
      <c r="A90" s="15">
        <v>104</v>
      </c>
      <c r="B90" s="16" t="s">
        <v>60</v>
      </c>
      <c r="C90" s="16" t="s">
        <v>114</v>
      </c>
      <c r="D90" s="16" t="s">
        <v>130</v>
      </c>
      <c r="E90" s="53">
        <v>0</v>
      </c>
      <c r="F90" s="18">
        <f t="shared" si="0"/>
        <v>0</v>
      </c>
      <c r="G90" s="13"/>
      <c r="H90" s="13"/>
      <c r="I90" s="58"/>
    </row>
    <row r="91" spans="1:9" x14ac:dyDescent="0.3">
      <c r="A91" s="15">
        <v>105</v>
      </c>
      <c r="B91" s="16" t="s">
        <v>60</v>
      </c>
      <c r="C91" s="16" t="s">
        <v>114</v>
      </c>
      <c r="D91" s="16" t="s">
        <v>131</v>
      </c>
      <c r="E91" s="53">
        <v>0</v>
      </c>
      <c r="F91" s="18">
        <f t="shared" si="0"/>
        <v>0</v>
      </c>
      <c r="G91" s="13"/>
      <c r="H91" s="13"/>
      <c r="I91" s="58"/>
    </row>
    <row r="92" spans="1:9" x14ac:dyDescent="0.3">
      <c r="A92" s="15">
        <v>14</v>
      </c>
      <c r="B92" s="16" t="s">
        <v>60</v>
      </c>
      <c r="C92" s="16" t="s">
        <v>132</v>
      </c>
      <c r="D92" s="16" t="s">
        <v>133</v>
      </c>
      <c r="E92" s="53">
        <v>3</v>
      </c>
      <c r="F92" s="18">
        <f t="shared" si="0"/>
        <v>6</v>
      </c>
      <c r="G92" s="13"/>
      <c r="H92" s="13"/>
      <c r="I92" s="58"/>
    </row>
    <row r="93" spans="1:9" x14ac:dyDescent="0.3">
      <c r="A93" s="15">
        <v>16</v>
      </c>
      <c r="B93" s="16" t="s">
        <v>60</v>
      </c>
      <c r="C93" s="16" t="s">
        <v>132</v>
      </c>
      <c r="D93" s="16" t="s">
        <v>134</v>
      </c>
      <c r="E93" s="53">
        <v>0</v>
      </c>
      <c r="F93" s="18">
        <f t="shared" si="0"/>
        <v>0</v>
      </c>
      <c r="G93" s="13"/>
      <c r="H93" s="13"/>
      <c r="I93" s="58"/>
    </row>
    <row r="94" spans="1:9" x14ac:dyDescent="0.3">
      <c r="A94" s="15">
        <v>17</v>
      </c>
      <c r="B94" s="16" t="s">
        <v>60</v>
      </c>
      <c r="C94" s="16" t="s">
        <v>132</v>
      </c>
      <c r="D94" s="16" t="s">
        <v>135</v>
      </c>
      <c r="E94" s="53">
        <v>0</v>
      </c>
      <c r="F94" s="18">
        <f t="shared" ref="F94:F148" si="1">E94*$I$26</f>
        <v>0</v>
      </c>
      <c r="G94" s="13"/>
      <c r="H94" s="13"/>
      <c r="I94" s="58"/>
    </row>
    <row r="95" spans="1:9" x14ac:dyDescent="0.3">
      <c r="A95" s="15">
        <v>18</v>
      </c>
      <c r="B95" s="16" t="s">
        <v>60</v>
      </c>
      <c r="C95" s="16" t="s">
        <v>132</v>
      </c>
      <c r="D95" s="16" t="s">
        <v>136</v>
      </c>
      <c r="E95" s="53">
        <v>1</v>
      </c>
      <c r="F95" s="18">
        <f t="shared" si="1"/>
        <v>2</v>
      </c>
      <c r="G95" s="13"/>
      <c r="H95" s="13"/>
      <c r="I95" s="58"/>
    </row>
    <row r="96" spans="1:9" x14ac:dyDescent="0.3">
      <c r="A96" s="15">
        <v>20</v>
      </c>
      <c r="B96" s="16" t="s">
        <v>60</v>
      </c>
      <c r="C96" s="16" t="s">
        <v>132</v>
      </c>
      <c r="D96" s="16" t="s">
        <v>137</v>
      </c>
      <c r="E96" s="53">
        <v>6</v>
      </c>
      <c r="F96" s="18">
        <f t="shared" si="1"/>
        <v>12</v>
      </c>
      <c r="G96" s="13"/>
      <c r="H96" s="13"/>
      <c r="I96" s="58"/>
    </row>
    <row r="97" spans="1:9" x14ac:dyDescent="0.3">
      <c r="A97" s="15">
        <v>43</v>
      </c>
      <c r="B97" s="16" t="s">
        <v>60</v>
      </c>
      <c r="C97" s="16" t="s">
        <v>132</v>
      </c>
      <c r="D97" s="16" t="s">
        <v>138</v>
      </c>
      <c r="E97" s="53">
        <v>0</v>
      </c>
      <c r="F97" s="18">
        <f t="shared" si="1"/>
        <v>0</v>
      </c>
      <c r="G97" s="13"/>
      <c r="H97" s="13"/>
      <c r="I97" s="58"/>
    </row>
    <row r="98" spans="1:9" x14ac:dyDescent="0.3">
      <c r="A98" s="15">
        <v>481</v>
      </c>
      <c r="B98" s="16" t="s">
        <v>60</v>
      </c>
      <c r="C98" s="16" t="s">
        <v>132</v>
      </c>
      <c r="D98" s="16" t="s">
        <v>139</v>
      </c>
      <c r="E98" s="53">
        <v>0</v>
      </c>
      <c r="F98" s="18">
        <f t="shared" si="1"/>
        <v>0</v>
      </c>
      <c r="G98" s="13"/>
      <c r="H98" s="13"/>
      <c r="I98" s="58"/>
    </row>
    <row r="99" spans="1:9" x14ac:dyDescent="0.3">
      <c r="A99" s="15">
        <v>45</v>
      </c>
      <c r="B99" s="16" t="s">
        <v>60</v>
      </c>
      <c r="C99" s="16" t="s">
        <v>140</v>
      </c>
      <c r="D99" s="16" t="s">
        <v>141</v>
      </c>
      <c r="E99" s="53">
        <v>32</v>
      </c>
      <c r="F99" s="18">
        <f t="shared" si="1"/>
        <v>64</v>
      </c>
      <c r="G99" s="13"/>
      <c r="H99" s="13"/>
      <c r="I99" s="58"/>
    </row>
    <row r="100" spans="1:9" x14ac:dyDescent="0.3">
      <c r="A100" s="15">
        <v>461</v>
      </c>
      <c r="B100" s="16" t="s">
        <v>60</v>
      </c>
      <c r="C100" s="16" t="s">
        <v>140</v>
      </c>
      <c r="D100" s="16" t="s">
        <v>142</v>
      </c>
      <c r="E100" s="53">
        <v>82</v>
      </c>
      <c r="F100" s="18">
        <f t="shared" si="1"/>
        <v>164</v>
      </c>
      <c r="G100" s="13"/>
      <c r="H100" s="13"/>
      <c r="I100" s="58"/>
    </row>
    <row r="101" spans="1:9" x14ac:dyDescent="0.3">
      <c r="A101" s="15">
        <v>471</v>
      </c>
      <c r="B101" s="16" t="s">
        <v>60</v>
      </c>
      <c r="C101" s="16" t="s">
        <v>140</v>
      </c>
      <c r="D101" s="16" t="s">
        <v>143</v>
      </c>
      <c r="E101" s="53">
        <v>0</v>
      </c>
      <c r="F101" s="18">
        <f t="shared" si="1"/>
        <v>0</v>
      </c>
      <c r="G101" s="13"/>
      <c r="H101" s="13"/>
      <c r="I101" s="58"/>
    </row>
    <row r="102" spans="1:9" x14ac:dyDescent="0.3">
      <c r="A102" s="15">
        <v>462</v>
      </c>
      <c r="B102" s="16" t="s">
        <v>60</v>
      </c>
      <c r="C102" s="16" t="s">
        <v>140</v>
      </c>
      <c r="D102" s="16" t="s">
        <v>144</v>
      </c>
      <c r="E102" s="53">
        <v>5290</v>
      </c>
      <c r="F102" s="18">
        <f t="shared" si="1"/>
        <v>10580</v>
      </c>
      <c r="G102" s="13"/>
      <c r="H102" s="13"/>
      <c r="I102" s="58"/>
    </row>
    <row r="103" spans="1:9" x14ac:dyDescent="0.3">
      <c r="A103" s="15">
        <v>472</v>
      </c>
      <c r="B103" s="16" t="s">
        <v>60</v>
      </c>
      <c r="C103" s="16" t="s">
        <v>140</v>
      </c>
      <c r="D103" s="16" t="s">
        <v>145</v>
      </c>
      <c r="E103" s="53">
        <v>0</v>
      </c>
      <c r="F103" s="18">
        <f t="shared" si="1"/>
        <v>0</v>
      </c>
      <c r="G103" s="13"/>
      <c r="H103" s="13"/>
      <c r="I103" s="58"/>
    </row>
    <row r="104" spans="1:9" x14ac:dyDescent="0.3">
      <c r="A104" s="15">
        <v>48</v>
      </c>
      <c r="B104" s="16" t="s">
        <v>60</v>
      </c>
      <c r="C104" s="16" t="s">
        <v>47</v>
      </c>
      <c r="D104" s="16" t="s">
        <v>146</v>
      </c>
      <c r="E104" s="53">
        <v>133</v>
      </c>
      <c r="F104" s="18">
        <f t="shared" si="1"/>
        <v>266</v>
      </c>
      <c r="G104" s="13"/>
      <c r="H104" s="13"/>
      <c r="I104" s="58"/>
    </row>
    <row r="105" spans="1:9" x14ac:dyDescent="0.3">
      <c r="A105" s="15">
        <v>49</v>
      </c>
      <c r="B105" s="16" t="s">
        <v>147</v>
      </c>
      <c r="C105" s="16" t="s">
        <v>148</v>
      </c>
      <c r="D105" s="16" t="s">
        <v>149</v>
      </c>
      <c r="E105" s="53">
        <v>0</v>
      </c>
      <c r="F105" s="18">
        <f t="shared" si="1"/>
        <v>0</v>
      </c>
      <c r="G105" s="13"/>
      <c r="H105" s="13"/>
      <c r="I105" s="58"/>
    </row>
    <row r="106" spans="1:9" x14ac:dyDescent="0.3">
      <c r="A106" s="15">
        <v>50</v>
      </c>
      <c r="B106" s="16" t="s">
        <v>147</v>
      </c>
      <c r="C106" s="16" t="s">
        <v>80</v>
      </c>
      <c r="D106" s="16" t="s">
        <v>150</v>
      </c>
      <c r="E106" s="53">
        <v>0</v>
      </c>
      <c r="F106" s="18">
        <f t="shared" si="1"/>
        <v>0</v>
      </c>
      <c r="G106" s="13"/>
      <c r="H106" s="13"/>
      <c r="I106" s="58"/>
    </row>
    <row r="107" spans="1:9" x14ac:dyDescent="0.3">
      <c r="A107" s="15">
        <v>52</v>
      </c>
      <c r="B107" s="16" t="s">
        <v>147</v>
      </c>
      <c r="C107" s="16" t="s">
        <v>132</v>
      </c>
      <c r="D107" s="16" t="s">
        <v>151</v>
      </c>
      <c r="E107" s="53">
        <v>81</v>
      </c>
      <c r="F107" s="18">
        <f t="shared" si="1"/>
        <v>162</v>
      </c>
      <c r="G107" s="13"/>
      <c r="H107" s="13"/>
      <c r="I107" s="58"/>
    </row>
    <row r="108" spans="1:9" x14ac:dyDescent="0.3">
      <c r="A108" s="15">
        <v>53</v>
      </c>
      <c r="B108" s="16" t="s">
        <v>147</v>
      </c>
      <c r="C108" s="16" t="s">
        <v>47</v>
      </c>
      <c r="D108" s="16" t="s">
        <v>152</v>
      </c>
      <c r="E108" s="53">
        <v>36</v>
      </c>
      <c r="F108" s="18">
        <f t="shared" si="1"/>
        <v>72</v>
      </c>
      <c r="G108" s="13"/>
      <c r="H108" s="13"/>
      <c r="I108" s="58"/>
    </row>
    <row r="109" spans="1:9" x14ac:dyDescent="0.3">
      <c r="A109" s="15">
        <v>54</v>
      </c>
      <c r="B109" s="16" t="s">
        <v>153</v>
      </c>
      <c r="C109" s="16" t="s">
        <v>80</v>
      </c>
      <c r="D109" s="16" t="s">
        <v>154</v>
      </c>
      <c r="E109" s="53">
        <v>1</v>
      </c>
      <c r="F109" s="18">
        <f t="shared" si="1"/>
        <v>2</v>
      </c>
      <c r="G109" s="13"/>
      <c r="H109" s="13"/>
      <c r="I109" s="58"/>
    </row>
    <row r="110" spans="1:9" x14ac:dyDescent="0.3">
      <c r="A110" s="15">
        <v>55</v>
      </c>
      <c r="B110" s="16" t="s">
        <v>153</v>
      </c>
      <c r="C110" s="16" t="s">
        <v>132</v>
      </c>
      <c r="D110" s="16" t="s">
        <v>155</v>
      </c>
      <c r="E110" s="53">
        <v>1</v>
      </c>
      <c r="F110" s="18">
        <f t="shared" si="1"/>
        <v>2</v>
      </c>
      <c r="G110" s="13"/>
      <c r="H110" s="13"/>
      <c r="I110" s="58"/>
    </row>
    <row r="111" spans="1:9" x14ac:dyDescent="0.3">
      <c r="A111" s="15">
        <v>56</v>
      </c>
      <c r="B111" s="16" t="s">
        <v>153</v>
      </c>
      <c r="C111" s="16" t="s">
        <v>132</v>
      </c>
      <c r="D111" s="16" t="s">
        <v>156</v>
      </c>
      <c r="E111" s="53">
        <v>0</v>
      </c>
      <c r="F111" s="18">
        <f t="shared" si="1"/>
        <v>0</v>
      </c>
      <c r="G111" s="13"/>
      <c r="H111" s="13"/>
      <c r="I111" s="58"/>
    </row>
    <row r="112" spans="1:9" x14ac:dyDescent="0.3">
      <c r="A112" s="15">
        <v>59</v>
      </c>
      <c r="B112" s="16" t="s">
        <v>153</v>
      </c>
      <c r="C112" s="16" t="s">
        <v>47</v>
      </c>
      <c r="D112" s="16" t="s">
        <v>157</v>
      </c>
      <c r="E112" s="53">
        <v>7</v>
      </c>
      <c r="F112" s="18">
        <f t="shared" si="1"/>
        <v>14</v>
      </c>
      <c r="G112" s="13"/>
      <c r="H112" s="13"/>
      <c r="I112" s="58"/>
    </row>
    <row r="113" spans="1:9" x14ac:dyDescent="0.3">
      <c r="A113" s="15">
        <v>60</v>
      </c>
      <c r="B113" s="16" t="s">
        <v>158</v>
      </c>
      <c r="C113" s="16" t="s">
        <v>159</v>
      </c>
      <c r="D113" s="16" t="s">
        <v>160</v>
      </c>
      <c r="E113" s="53">
        <v>0</v>
      </c>
      <c r="F113" s="18">
        <f t="shared" si="1"/>
        <v>0</v>
      </c>
      <c r="G113" s="13"/>
      <c r="H113" s="13"/>
      <c r="I113" s="58"/>
    </row>
    <row r="114" spans="1:9" x14ac:dyDescent="0.3">
      <c r="A114" s="15">
        <v>61</v>
      </c>
      <c r="B114" s="16" t="s">
        <v>158</v>
      </c>
      <c r="C114" s="16" t="s">
        <v>159</v>
      </c>
      <c r="D114" s="16" t="s">
        <v>161</v>
      </c>
      <c r="E114" s="53">
        <v>7</v>
      </c>
      <c r="F114" s="18">
        <f t="shared" si="1"/>
        <v>14</v>
      </c>
      <c r="G114" s="13"/>
      <c r="H114" s="13"/>
      <c r="I114" s="58"/>
    </row>
    <row r="115" spans="1:9" x14ac:dyDescent="0.3">
      <c r="A115" s="15"/>
      <c r="B115" s="16" t="s">
        <v>158</v>
      </c>
      <c r="C115" s="16" t="s">
        <v>159</v>
      </c>
      <c r="D115" s="16" t="s">
        <v>162</v>
      </c>
      <c r="E115" s="53">
        <v>0</v>
      </c>
      <c r="F115" s="18">
        <f t="shared" si="1"/>
        <v>0</v>
      </c>
      <c r="G115" s="13"/>
      <c r="H115" s="13"/>
      <c r="I115" s="58"/>
    </row>
    <row r="116" spans="1:9" x14ac:dyDescent="0.3">
      <c r="A116" s="15">
        <v>118</v>
      </c>
      <c r="B116" s="16" t="s">
        <v>158</v>
      </c>
      <c r="C116" s="16" t="s">
        <v>163</v>
      </c>
      <c r="D116" s="16" t="s">
        <v>164</v>
      </c>
      <c r="E116" s="53">
        <v>0</v>
      </c>
      <c r="F116" s="18">
        <f t="shared" si="1"/>
        <v>0</v>
      </c>
      <c r="G116" s="13"/>
      <c r="H116" s="13"/>
      <c r="I116" s="58"/>
    </row>
    <row r="117" spans="1:9" x14ac:dyDescent="0.3">
      <c r="A117" s="15">
        <v>62</v>
      </c>
      <c r="B117" s="16" t="s">
        <v>158</v>
      </c>
      <c r="C117" s="16" t="s">
        <v>163</v>
      </c>
      <c r="D117" s="16" t="s">
        <v>165</v>
      </c>
      <c r="E117" s="53">
        <v>0</v>
      </c>
      <c r="F117" s="18">
        <f t="shared" si="1"/>
        <v>0</v>
      </c>
      <c r="G117" s="13"/>
      <c r="H117" s="13"/>
      <c r="I117" s="58"/>
    </row>
    <row r="118" spans="1:9" x14ac:dyDescent="0.3">
      <c r="A118" s="15">
        <v>65</v>
      </c>
      <c r="B118" s="16" t="s">
        <v>158</v>
      </c>
      <c r="C118" s="16" t="s">
        <v>163</v>
      </c>
      <c r="D118" s="16" t="s">
        <v>166</v>
      </c>
      <c r="E118" s="53">
        <v>0</v>
      </c>
      <c r="F118" s="18">
        <f t="shared" si="1"/>
        <v>0</v>
      </c>
      <c r="G118" s="13"/>
      <c r="H118" s="13"/>
      <c r="I118" s="58"/>
    </row>
    <row r="119" spans="1:9" x14ac:dyDescent="0.3">
      <c r="A119" s="15">
        <v>66</v>
      </c>
      <c r="B119" s="16" t="s">
        <v>158</v>
      </c>
      <c r="C119" s="16" t="s">
        <v>132</v>
      </c>
      <c r="D119" s="16" t="s">
        <v>167</v>
      </c>
      <c r="E119" s="53">
        <v>0</v>
      </c>
      <c r="F119" s="18">
        <f t="shared" si="1"/>
        <v>0</v>
      </c>
      <c r="G119" s="13"/>
      <c r="H119" s="13"/>
      <c r="I119" s="58"/>
    </row>
    <row r="120" spans="1:9" x14ac:dyDescent="0.3">
      <c r="A120" s="15">
        <v>67</v>
      </c>
      <c r="B120" s="16" t="s">
        <v>158</v>
      </c>
      <c r="C120" s="16" t="s">
        <v>47</v>
      </c>
      <c r="D120" s="16" t="s">
        <v>168</v>
      </c>
      <c r="E120" s="53">
        <v>0</v>
      </c>
      <c r="F120" s="18">
        <f t="shared" si="1"/>
        <v>0</v>
      </c>
      <c r="G120" s="13"/>
      <c r="H120" s="13"/>
      <c r="I120" s="58"/>
    </row>
    <row r="121" spans="1:9" x14ac:dyDescent="0.3">
      <c r="A121" s="15">
        <v>68</v>
      </c>
      <c r="B121" s="16" t="s">
        <v>169</v>
      </c>
      <c r="C121" s="16" t="s">
        <v>163</v>
      </c>
      <c r="D121" s="16" t="s">
        <v>170</v>
      </c>
      <c r="E121" s="53">
        <v>13</v>
      </c>
      <c r="F121" s="18">
        <f t="shared" si="1"/>
        <v>26</v>
      </c>
      <c r="G121" s="13"/>
      <c r="H121" s="13"/>
      <c r="I121" s="58"/>
    </row>
    <row r="122" spans="1:9" x14ac:dyDescent="0.3">
      <c r="A122" s="15"/>
      <c r="B122" s="16" t="s">
        <v>169</v>
      </c>
      <c r="C122" s="16" t="s">
        <v>163</v>
      </c>
      <c r="D122" s="16" t="s">
        <v>171</v>
      </c>
      <c r="E122" s="53">
        <v>0</v>
      </c>
      <c r="F122" s="18">
        <f t="shared" si="1"/>
        <v>0</v>
      </c>
      <c r="G122" s="13"/>
      <c r="H122" s="13"/>
      <c r="I122" s="58"/>
    </row>
    <row r="123" spans="1:9" x14ac:dyDescent="0.3">
      <c r="A123" s="15">
        <v>69</v>
      </c>
      <c r="B123" s="16" t="s">
        <v>169</v>
      </c>
      <c r="C123" s="16" t="s">
        <v>159</v>
      </c>
      <c r="D123" s="16" t="s">
        <v>172</v>
      </c>
      <c r="E123" s="53">
        <v>0</v>
      </c>
      <c r="F123" s="18">
        <f t="shared" si="1"/>
        <v>0</v>
      </c>
      <c r="G123" s="13"/>
      <c r="H123" s="13"/>
      <c r="I123" s="58"/>
    </row>
    <row r="124" spans="1:9" x14ac:dyDescent="0.3">
      <c r="A124" s="15">
        <v>71</v>
      </c>
      <c r="B124" s="16" t="s">
        <v>169</v>
      </c>
      <c r="C124" s="16" t="s">
        <v>173</v>
      </c>
      <c r="D124" s="16" t="s">
        <v>174</v>
      </c>
      <c r="E124" s="53">
        <v>0</v>
      </c>
      <c r="F124" s="18">
        <f t="shared" si="1"/>
        <v>0</v>
      </c>
      <c r="G124" s="13"/>
      <c r="H124" s="13"/>
      <c r="I124" s="58"/>
    </row>
    <row r="125" spans="1:9" x14ac:dyDescent="0.3">
      <c r="A125" s="15">
        <v>119</v>
      </c>
      <c r="B125" s="16" t="s">
        <v>169</v>
      </c>
      <c r="C125" s="16" t="s">
        <v>173</v>
      </c>
      <c r="D125" s="16" t="s">
        <v>175</v>
      </c>
      <c r="E125" s="53">
        <v>0</v>
      </c>
      <c r="F125" s="18">
        <f t="shared" si="1"/>
        <v>0</v>
      </c>
      <c r="G125" s="13"/>
      <c r="H125" s="13"/>
      <c r="I125" s="58"/>
    </row>
    <row r="126" spans="1:9" x14ac:dyDescent="0.3">
      <c r="A126" s="15">
        <v>72</v>
      </c>
      <c r="B126" s="16" t="s">
        <v>169</v>
      </c>
      <c r="C126" s="16" t="s">
        <v>132</v>
      </c>
      <c r="D126" s="16" t="s">
        <v>176</v>
      </c>
      <c r="E126" s="53">
        <v>0</v>
      </c>
      <c r="F126" s="18">
        <f t="shared" si="1"/>
        <v>0</v>
      </c>
      <c r="G126" s="13"/>
      <c r="H126" s="13"/>
      <c r="I126" s="58"/>
    </row>
    <row r="127" spans="1:9" x14ac:dyDescent="0.3">
      <c r="A127" s="15">
        <v>73</v>
      </c>
      <c r="B127" s="16" t="s">
        <v>169</v>
      </c>
      <c r="C127" s="16" t="s">
        <v>132</v>
      </c>
      <c r="D127" s="16" t="s">
        <v>177</v>
      </c>
      <c r="E127" s="53">
        <v>0</v>
      </c>
      <c r="F127" s="18">
        <f t="shared" si="1"/>
        <v>0</v>
      </c>
      <c r="G127" s="13"/>
      <c r="H127" s="13"/>
      <c r="I127" s="58"/>
    </row>
    <row r="128" spans="1:9" x14ac:dyDescent="0.3">
      <c r="A128" s="15">
        <v>74</v>
      </c>
      <c r="B128" s="16" t="s">
        <v>169</v>
      </c>
      <c r="C128" s="16" t="s">
        <v>47</v>
      </c>
      <c r="D128" s="16" t="s">
        <v>178</v>
      </c>
      <c r="E128" s="53">
        <v>117</v>
      </c>
      <c r="F128" s="18">
        <f t="shared" si="1"/>
        <v>234</v>
      </c>
      <c r="G128" s="13"/>
      <c r="H128" s="13"/>
      <c r="I128" s="58"/>
    </row>
    <row r="129" spans="1:9" x14ac:dyDescent="0.3">
      <c r="A129" s="15">
        <v>75</v>
      </c>
      <c r="B129" s="16" t="s">
        <v>169</v>
      </c>
      <c r="C129" s="16" t="s">
        <v>47</v>
      </c>
      <c r="D129" s="16" t="s">
        <v>179</v>
      </c>
      <c r="E129" s="53">
        <v>9</v>
      </c>
      <c r="F129" s="18">
        <f t="shared" si="1"/>
        <v>18</v>
      </c>
      <c r="G129" s="13"/>
      <c r="H129" s="13"/>
      <c r="I129" s="58"/>
    </row>
    <row r="130" spans="1:9" x14ac:dyDescent="0.3">
      <c r="A130" s="15">
        <v>76</v>
      </c>
      <c r="B130" s="16" t="s">
        <v>180</v>
      </c>
      <c r="C130" s="16" t="s">
        <v>163</v>
      </c>
      <c r="D130" s="16" t="s">
        <v>181</v>
      </c>
      <c r="E130" s="53">
        <v>0</v>
      </c>
      <c r="F130" s="18">
        <f t="shared" si="1"/>
        <v>0</v>
      </c>
      <c r="G130" s="13"/>
      <c r="H130" s="13"/>
      <c r="I130" s="58"/>
    </row>
    <row r="131" spans="1:9" x14ac:dyDescent="0.3">
      <c r="A131" s="15">
        <v>77</v>
      </c>
      <c r="B131" s="16" t="s">
        <v>180</v>
      </c>
      <c r="C131" s="16" t="s">
        <v>163</v>
      </c>
      <c r="D131" s="16" t="s">
        <v>182</v>
      </c>
      <c r="E131" s="53">
        <v>4</v>
      </c>
      <c r="F131" s="18">
        <f t="shared" si="1"/>
        <v>8</v>
      </c>
      <c r="G131" s="13"/>
      <c r="H131" s="13"/>
      <c r="I131" s="58"/>
    </row>
    <row r="132" spans="1:9" x14ac:dyDescent="0.3">
      <c r="A132" s="15">
        <v>78</v>
      </c>
      <c r="B132" s="16" t="s">
        <v>180</v>
      </c>
      <c r="C132" s="16" t="s">
        <v>163</v>
      </c>
      <c r="D132" s="16" t="s">
        <v>183</v>
      </c>
      <c r="E132" s="53">
        <v>5</v>
      </c>
      <c r="F132" s="18">
        <f t="shared" si="1"/>
        <v>10</v>
      </c>
      <c r="G132" s="13"/>
      <c r="H132" s="13"/>
      <c r="I132" s="58"/>
    </row>
    <row r="133" spans="1:9" x14ac:dyDescent="0.3">
      <c r="A133" s="15">
        <v>81</v>
      </c>
      <c r="B133" s="16" t="s">
        <v>180</v>
      </c>
      <c r="C133" s="16" t="s">
        <v>163</v>
      </c>
      <c r="D133" s="16" t="s">
        <v>184</v>
      </c>
      <c r="E133" s="53">
        <v>0</v>
      </c>
      <c r="F133" s="18">
        <f t="shared" si="1"/>
        <v>0</v>
      </c>
      <c r="G133" s="13"/>
      <c r="H133" s="13"/>
      <c r="I133" s="58"/>
    </row>
    <row r="134" spans="1:9" x14ac:dyDescent="0.3">
      <c r="A134" s="15">
        <v>82</v>
      </c>
      <c r="B134" s="16" t="s">
        <v>180</v>
      </c>
      <c r="C134" s="16" t="s">
        <v>163</v>
      </c>
      <c r="D134" s="16" t="s">
        <v>185</v>
      </c>
      <c r="E134" s="53">
        <v>0</v>
      </c>
      <c r="F134" s="18">
        <f t="shared" si="1"/>
        <v>0</v>
      </c>
      <c r="G134" s="13"/>
      <c r="H134" s="13"/>
      <c r="I134" s="58"/>
    </row>
    <row r="135" spans="1:9" x14ac:dyDescent="0.3">
      <c r="A135" s="15">
        <v>84</v>
      </c>
      <c r="B135" s="16" t="s">
        <v>180</v>
      </c>
      <c r="C135" s="16" t="s">
        <v>163</v>
      </c>
      <c r="D135" s="16" t="s">
        <v>186</v>
      </c>
      <c r="E135" s="53">
        <v>0</v>
      </c>
      <c r="F135" s="18">
        <f t="shared" si="1"/>
        <v>0</v>
      </c>
      <c r="G135" s="13"/>
      <c r="H135" s="13"/>
      <c r="I135" s="58"/>
    </row>
    <row r="136" spans="1:9" x14ac:dyDescent="0.3">
      <c r="A136" s="15">
        <v>86</v>
      </c>
      <c r="B136" s="16" t="s">
        <v>180</v>
      </c>
      <c r="C136" s="16" t="s">
        <v>163</v>
      </c>
      <c r="D136" s="16" t="s">
        <v>187</v>
      </c>
      <c r="E136" s="53">
        <v>0</v>
      </c>
      <c r="F136" s="18">
        <f t="shared" si="1"/>
        <v>0</v>
      </c>
      <c r="G136" s="13"/>
      <c r="H136" s="13"/>
      <c r="I136" s="58"/>
    </row>
    <row r="137" spans="1:9" x14ac:dyDescent="0.3">
      <c r="A137" s="15">
        <v>87</v>
      </c>
      <c r="B137" s="16" t="s">
        <v>180</v>
      </c>
      <c r="C137" s="16" t="s">
        <v>173</v>
      </c>
      <c r="D137" s="16" t="s">
        <v>188</v>
      </c>
      <c r="E137" s="53">
        <v>0</v>
      </c>
      <c r="F137" s="18">
        <f t="shared" si="1"/>
        <v>0</v>
      </c>
      <c r="G137" s="13"/>
      <c r="H137" s="13"/>
      <c r="I137" s="58"/>
    </row>
    <row r="138" spans="1:9" x14ac:dyDescent="0.3">
      <c r="A138" s="15">
        <v>80</v>
      </c>
      <c r="B138" s="16" t="s">
        <v>180</v>
      </c>
      <c r="C138" s="16" t="s">
        <v>173</v>
      </c>
      <c r="D138" s="16" t="s">
        <v>189</v>
      </c>
      <c r="E138" s="53">
        <v>0</v>
      </c>
      <c r="F138" s="18">
        <f t="shared" si="1"/>
        <v>0</v>
      </c>
      <c r="G138" s="13"/>
      <c r="H138" s="13"/>
      <c r="I138" s="58"/>
    </row>
    <row r="139" spans="1:9" x14ac:dyDescent="0.3">
      <c r="A139" s="15">
        <v>83</v>
      </c>
      <c r="B139" s="16" t="s">
        <v>180</v>
      </c>
      <c r="C139" s="16" t="s">
        <v>132</v>
      </c>
      <c r="D139" s="16" t="s">
        <v>190</v>
      </c>
      <c r="E139" s="53">
        <v>6</v>
      </c>
      <c r="F139" s="18">
        <f t="shared" si="1"/>
        <v>12</v>
      </c>
      <c r="G139" s="13"/>
      <c r="H139" s="13"/>
      <c r="I139" s="58"/>
    </row>
    <row r="140" spans="1:9" x14ac:dyDescent="0.3">
      <c r="A140" s="15">
        <v>120</v>
      </c>
      <c r="B140" s="16" t="s">
        <v>180</v>
      </c>
      <c r="C140" s="16" t="s">
        <v>132</v>
      </c>
      <c r="D140" s="16" t="s">
        <v>191</v>
      </c>
      <c r="E140" s="53">
        <v>0</v>
      </c>
      <c r="F140" s="18">
        <f t="shared" si="1"/>
        <v>0</v>
      </c>
      <c r="G140" s="13"/>
      <c r="H140" s="13"/>
      <c r="I140" s="58"/>
    </row>
    <row r="141" spans="1:9" x14ac:dyDescent="0.3">
      <c r="A141" s="15">
        <v>79</v>
      </c>
      <c r="B141" s="16" t="s">
        <v>180</v>
      </c>
      <c r="C141" s="16" t="s">
        <v>132</v>
      </c>
      <c r="D141" s="16" t="s">
        <v>192</v>
      </c>
      <c r="E141" s="53">
        <v>53</v>
      </c>
      <c r="F141" s="18">
        <f t="shared" si="1"/>
        <v>106</v>
      </c>
      <c r="G141" s="13"/>
      <c r="H141" s="13"/>
      <c r="I141" s="58"/>
    </row>
    <row r="142" spans="1:9" x14ac:dyDescent="0.3">
      <c r="A142" s="15">
        <v>88</v>
      </c>
      <c r="B142" s="16" t="s">
        <v>180</v>
      </c>
      <c r="C142" s="16" t="s">
        <v>132</v>
      </c>
      <c r="D142" s="16" t="s">
        <v>193</v>
      </c>
      <c r="E142" s="53">
        <v>0</v>
      </c>
      <c r="F142" s="18">
        <f t="shared" si="1"/>
        <v>0</v>
      </c>
      <c r="G142" s="13"/>
      <c r="H142" s="13"/>
      <c r="I142" s="58"/>
    </row>
    <row r="143" spans="1:9" x14ac:dyDescent="0.3">
      <c r="A143" s="15">
        <v>89</v>
      </c>
      <c r="B143" s="16" t="s">
        <v>180</v>
      </c>
      <c r="C143" s="16" t="s">
        <v>47</v>
      </c>
      <c r="D143" s="16" t="s">
        <v>194</v>
      </c>
      <c r="E143" s="53">
        <v>57</v>
      </c>
      <c r="F143" s="18">
        <f t="shared" si="1"/>
        <v>114</v>
      </c>
      <c r="G143" s="13"/>
      <c r="H143" s="13"/>
      <c r="I143" s="58"/>
    </row>
    <row r="144" spans="1:9" x14ac:dyDescent="0.3">
      <c r="A144" s="15">
        <v>90</v>
      </c>
      <c r="B144" s="16" t="s">
        <v>180</v>
      </c>
      <c r="C144" s="16" t="s">
        <v>47</v>
      </c>
      <c r="D144" s="16" t="s">
        <v>195</v>
      </c>
      <c r="E144" s="53">
        <v>0</v>
      </c>
      <c r="F144" s="18">
        <f t="shared" si="1"/>
        <v>0</v>
      </c>
      <c r="G144" s="13"/>
      <c r="H144" s="13"/>
      <c r="I144" s="58"/>
    </row>
    <row r="145" spans="1:9" x14ac:dyDescent="0.3">
      <c r="A145" s="15">
        <v>96</v>
      </c>
      <c r="B145" s="16" t="s">
        <v>196</v>
      </c>
      <c r="C145" s="16" t="s">
        <v>132</v>
      </c>
      <c r="D145" s="16" t="s">
        <v>197</v>
      </c>
      <c r="E145" s="53">
        <v>29</v>
      </c>
      <c r="F145" s="18">
        <f t="shared" si="1"/>
        <v>58</v>
      </c>
      <c r="G145" s="13"/>
      <c r="H145" s="13"/>
      <c r="I145" s="58"/>
    </row>
    <row r="146" spans="1:9" x14ac:dyDescent="0.3">
      <c r="A146" s="15">
        <v>91</v>
      </c>
      <c r="B146" s="16" t="s">
        <v>198</v>
      </c>
      <c r="C146" s="16" t="s">
        <v>132</v>
      </c>
      <c r="D146" s="16" t="s">
        <v>199</v>
      </c>
      <c r="E146" s="53">
        <v>0</v>
      </c>
      <c r="F146" s="18">
        <f t="shared" si="1"/>
        <v>0</v>
      </c>
      <c r="G146" s="13"/>
      <c r="H146" s="13"/>
      <c r="I146" s="58"/>
    </row>
    <row r="147" spans="1:9" x14ac:dyDescent="0.3">
      <c r="A147" s="15">
        <v>92</v>
      </c>
      <c r="B147" s="16" t="s">
        <v>198</v>
      </c>
      <c r="C147" s="16" t="s">
        <v>132</v>
      </c>
      <c r="D147" s="16" t="s">
        <v>200</v>
      </c>
      <c r="E147" s="53">
        <v>0</v>
      </c>
      <c r="F147" s="18">
        <f t="shared" si="1"/>
        <v>0</v>
      </c>
      <c r="G147" s="13"/>
      <c r="H147" s="13"/>
      <c r="I147" s="58"/>
    </row>
    <row r="148" spans="1:9" ht="15" thickBot="1" x14ac:dyDescent="0.35">
      <c r="A148" s="15">
        <v>93</v>
      </c>
      <c r="B148" s="16" t="s">
        <v>198</v>
      </c>
      <c r="C148" s="16" t="s">
        <v>132</v>
      </c>
      <c r="D148" s="16" t="s">
        <v>201</v>
      </c>
      <c r="E148" s="53">
        <v>15</v>
      </c>
      <c r="F148" s="18">
        <f t="shared" si="1"/>
        <v>30</v>
      </c>
      <c r="G148" s="13"/>
      <c r="H148" s="13"/>
      <c r="I148" s="58"/>
    </row>
    <row r="149" spans="1:9" ht="15" thickBot="1" x14ac:dyDescent="0.35">
      <c r="A149" s="74" t="s">
        <v>202</v>
      </c>
      <c r="B149" s="75"/>
      <c r="C149" s="75"/>
      <c r="D149" s="75"/>
      <c r="E149" s="75"/>
      <c r="F149" s="75"/>
      <c r="G149" s="75"/>
      <c r="H149" s="75"/>
      <c r="I149" s="76"/>
    </row>
    <row r="150" spans="1:9" x14ac:dyDescent="0.3">
      <c r="A150" s="6"/>
      <c r="B150" s="7"/>
      <c r="C150" s="7"/>
      <c r="E150" s="16" t="s">
        <v>203</v>
      </c>
      <c r="F150" s="24">
        <f>SUM(F29:F148)</f>
        <v>12388</v>
      </c>
      <c r="G150" s="27"/>
      <c r="H150" s="27"/>
      <c r="I150" s="58"/>
    </row>
    <row r="151" spans="1:9" x14ac:dyDescent="0.3">
      <c r="A151" s="6"/>
      <c r="B151" s="7"/>
      <c r="C151" s="7"/>
      <c r="E151" s="23" t="s">
        <v>60</v>
      </c>
      <c r="F151" s="24">
        <f>SUM(F29:F104)</f>
        <v>11506</v>
      </c>
      <c r="G151" s="27"/>
      <c r="H151" s="27"/>
      <c r="I151" s="58"/>
    </row>
    <row r="152" spans="1:9" x14ac:dyDescent="0.3">
      <c r="A152" s="6"/>
      <c r="B152" s="7"/>
      <c r="C152" s="7"/>
      <c r="E152" s="23" t="s">
        <v>147</v>
      </c>
      <c r="F152" s="24">
        <f>SUM(F105:F108)</f>
        <v>234</v>
      </c>
      <c r="G152" s="27"/>
      <c r="H152" s="27"/>
      <c r="I152" s="58"/>
    </row>
    <row r="153" spans="1:9" x14ac:dyDescent="0.3">
      <c r="A153" s="6"/>
      <c r="B153" s="7"/>
      <c r="C153" s="7"/>
      <c r="E153" s="23" t="s">
        <v>153</v>
      </c>
      <c r="F153" s="24">
        <f>SUM(F109:F112)</f>
        <v>18</v>
      </c>
      <c r="G153" s="27"/>
      <c r="H153" s="27"/>
      <c r="I153" s="58"/>
    </row>
    <row r="154" spans="1:9" x14ac:dyDescent="0.3">
      <c r="A154" s="6"/>
      <c r="B154" s="7"/>
      <c r="C154" s="7"/>
      <c r="E154" s="23" t="s">
        <v>204</v>
      </c>
      <c r="F154" s="24">
        <f>SUM(F113:F120)</f>
        <v>14</v>
      </c>
      <c r="G154" s="27"/>
      <c r="H154" s="27"/>
      <c r="I154" s="58"/>
    </row>
    <row r="155" spans="1:9" x14ac:dyDescent="0.3">
      <c r="A155" s="6"/>
      <c r="B155" s="7"/>
      <c r="C155" s="7"/>
      <c r="E155" s="23" t="s">
        <v>169</v>
      </c>
      <c r="F155" s="24">
        <f>SUM(F121:F129)</f>
        <v>278</v>
      </c>
      <c r="G155" s="27"/>
      <c r="H155" s="27"/>
      <c r="I155" s="58"/>
    </row>
    <row r="156" spans="1:9" x14ac:dyDescent="0.3">
      <c r="A156" s="6"/>
      <c r="B156" s="7"/>
      <c r="C156" s="7"/>
      <c r="E156" s="23" t="s">
        <v>180</v>
      </c>
      <c r="F156" s="24">
        <f>SUM(F130:F144)</f>
        <v>250</v>
      </c>
      <c r="G156" s="27"/>
      <c r="H156" s="27"/>
      <c r="I156" s="58"/>
    </row>
    <row r="157" spans="1:9" x14ac:dyDescent="0.3">
      <c r="A157" s="6"/>
      <c r="B157" s="7"/>
      <c r="C157" s="7"/>
      <c r="E157" s="23" t="s">
        <v>196</v>
      </c>
      <c r="F157" s="24">
        <f>SUM(F145)</f>
        <v>58</v>
      </c>
      <c r="G157" s="27"/>
      <c r="H157" s="27"/>
      <c r="I157" s="58"/>
    </row>
    <row r="158" spans="1:9" ht="15" thickBot="1" x14ac:dyDescent="0.35">
      <c r="A158" s="6"/>
      <c r="B158" s="7"/>
      <c r="C158" s="7"/>
      <c r="E158" s="23" t="s">
        <v>198</v>
      </c>
      <c r="F158" s="24">
        <f>SUM(F146:F148)</f>
        <v>30</v>
      </c>
      <c r="G158" s="27"/>
      <c r="H158" s="27"/>
      <c r="I158" s="58"/>
    </row>
    <row r="159" spans="1:9" ht="15" thickBot="1" x14ac:dyDescent="0.35">
      <c r="A159" s="74" t="s">
        <v>205</v>
      </c>
      <c r="B159" s="75"/>
      <c r="C159" s="75"/>
      <c r="D159" s="75"/>
      <c r="E159" s="75"/>
      <c r="F159" s="75"/>
      <c r="G159" s="75"/>
      <c r="H159" s="75"/>
      <c r="I159" s="76"/>
    </row>
    <row r="160" spans="1:9" x14ac:dyDescent="0.3">
      <c r="A160" s="6"/>
      <c r="B160" s="7"/>
      <c r="C160" s="7"/>
      <c r="E160" s="23" t="s">
        <v>206</v>
      </c>
      <c r="F160" s="18">
        <f>SUM(F104)</f>
        <v>266</v>
      </c>
      <c r="G160" s="26">
        <f>F160/$F$151</f>
        <v>2.3118373022770727E-2</v>
      </c>
      <c r="H160" s="57"/>
      <c r="I160" s="57"/>
    </row>
    <row r="161" spans="1:9" x14ac:dyDescent="0.3">
      <c r="A161" s="6"/>
      <c r="B161" s="7"/>
      <c r="C161" s="7"/>
      <c r="E161" s="23" t="s">
        <v>207</v>
      </c>
      <c r="F161" s="24">
        <f>SUM(F99:F103)</f>
        <v>10808</v>
      </c>
      <c r="G161" s="26">
        <f>F161/$F$151</f>
        <v>0.93933599860942119</v>
      </c>
      <c r="H161" s="57"/>
      <c r="I161" s="57"/>
    </row>
    <row r="162" spans="1:9" x14ac:dyDescent="0.3">
      <c r="A162" s="6"/>
      <c r="B162" s="7"/>
      <c r="C162" s="7"/>
      <c r="E162" s="23" t="s">
        <v>208</v>
      </c>
      <c r="F162" s="24">
        <f>SUM(F92:F98)</f>
        <v>20</v>
      </c>
      <c r="G162" s="26">
        <f t="shared" ref="G162:G167" si="2">F162/$F$151</f>
        <v>1.7382235355466714E-3</v>
      </c>
      <c r="H162" s="27"/>
      <c r="I162" s="58"/>
    </row>
    <row r="163" spans="1:9" x14ac:dyDescent="0.3">
      <c r="A163" s="6"/>
      <c r="B163" s="7"/>
      <c r="C163" s="7"/>
      <c r="E163" s="23" t="s">
        <v>209</v>
      </c>
      <c r="F163" s="24">
        <f>SUM(F74:F91)</f>
        <v>42</v>
      </c>
      <c r="G163" s="26">
        <f t="shared" si="2"/>
        <v>3.6502694246480097E-3</v>
      </c>
      <c r="H163" s="27"/>
      <c r="I163" s="58"/>
    </row>
    <row r="164" spans="1:9" x14ac:dyDescent="0.3">
      <c r="A164" s="6"/>
      <c r="B164" s="7"/>
      <c r="C164" s="7"/>
      <c r="E164" s="23" t="s">
        <v>101</v>
      </c>
      <c r="F164" s="24">
        <f>SUM(F64:F73)</f>
        <v>262</v>
      </c>
      <c r="G164" s="26">
        <f t="shared" si="2"/>
        <v>2.2770728315661393E-2</v>
      </c>
      <c r="H164" s="27"/>
      <c r="I164" s="58"/>
    </row>
    <row r="165" spans="1:9" x14ac:dyDescent="0.3">
      <c r="A165" s="6"/>
      <c r="B165" s="7"/>
      <c r="C165" s="7"/>
      <c r="E165" s="23" t="s">
        <v>85</v>
      </c>
      <c r="F165" s="24">
        <f>SUM(F51:F63)</f>
        <v>76</v>
      </c>
      <c r="G165" s="26">
        <f t="shared" si="2"/>
        <v>6.6052494350773506E-3</v>
      </c>
      <c r="H165" s="27"/>
      <c r="I165" s="58"/>
    </row>
    <row r="166" spans="1:9" x14ac:dyDescent="0.3">
      <c r="A166" s="6"/>
      <c r="B166" s="7"/>
      <c r="C166" s="7"/>
      <c r="E166" s="23" t="s">
        <v>210</v>
      </c>
      <c r="F166" s="24">
        <f>SUM(F47:F50)</f>
        <v>14</v>
      </c>
      <c r="G166" s="26">
        <f t="shared" si="2"/>
        <v>1.2167564748826699E-3</v>
      </c>
      <c r="H166" s="27"/>
      <c r="I166" s="58"/>
    </row>
    <row r="167" spans="1:9" ht="15" thickBot="1" x14ac:dyDescent="0.35">
      <c r="A167" s="6"/>
      <c r="B167" s="7"/>
      <c r="C167" s="7"/>
      <c r="E167" s="23" t="s">
        <v>211</v>
      </c>
      <c r="F167" s="24">
        <f>SUM(F29:F46)</f>
        <v>18</v>
      </c>
      <c r="G167" s="26">
        <f t="shared" si="2"/>
        <v>1.5644011819920041E-3</v>
      </c>
      <c r="H167" s="27"/>
      <c r="I167" s="58"/>
    </row>
    <row r="168" spans="1:9" ht="15" thickBot="1" x14ac:dyDescent="0.35">
      <c r="A168" s="74" t="s">
        <v>212</v>
      </c>
      <c r="B168" s="75"/>
      <c r="C168" s="75"/>
      <c r="D168" s="75"/>
      <c r="E168" s="75"/>
      <c r="F168" s="75"/>
      <c r="G168" s="75"/>
      <c r="H168" s="75"/>
      <c r="I168" s="76"/>
    </row>
    <row r="169" spans="1:9" x14ac:dyDescent="0.3">
      <c r="B169" s="59" t="s">
        <v>57</v>
      </c>
      <c r="C169" s="56" t="s">
        <v>45</v>
      </c>
      <c r="D169" s="56" t="s">
        <v>58</v>
      </c>
      <c r="E169" s="56" t="s">
        <v>59</v>
      </c>
      <c r="F169" s="56" t="s">
        <v>213</v>
      </c>
      <c r="G169" s="56" t="s">
        <v>214</v>
      </c>
      <c r="H169" s="56" t="s">
        <v>215</v>
      </c>
      <c r="I169" s="56" t="s">
        <v>216</v>
      </c>
    </row>
    <row r="170" spans="1:9" x14ac:dyDescent="0.3">
      <c r="B170" s="60">
        <f>INDEX($A$29:$A$148,MATCH(H170,$F$29:$F$148,0))</f>
        <v>52</v>
      </c>
      <c r="C170" s="61" t="str">
        <f>INDEX($B$29:$B$148,MATCH(H170,$F$29:$F$148,0))</f>
        <v>Caoutchouc</v>
      </c>
      <c r="D170" s="61" t="str">
        <f>INDEX($C$29:$C$148,MATCH(H170,$F$29:$F$148,0))</f>
        <v>Divers</v>
      </c>
      <c r="E170" s="61" t="str">
        <f>INDEX($D$29:$D$148,MATCH(H170,$F$29:$F$148,0))</f>
        <v xml:space="preserve">Pneus et courroies </v>
      </c>
      <c r="F170" s="62" t="str">
        <f>C170&amp;" : "&amp;E170</f>
        <v xml:space="preserve">Caoutchouc : Pneus et courroies </v>
      </c>
      <c r="G170" s="33">
        <v>5</v>
      </c>
      <c r="H170" s="33">
        <f>LARGE(F$29:F$148,G170)</f>
        <v>162</v>
      </c>
      <c r="I170" s="63">
        <f>H170/$F$150</f>
        <v>1.3077171456247982E-2</v>
      </c>
    </row>
    <row r="171" spans="1:9" x14ac:dyDescent="0.3">
      <c r="B171" s="60">
        <f>INDEX($A$29:$A$148,MATCH(H171,$F$29:$F$148,0))</f>
        <v>461</v>
      </c>
      <c r="C171" s="61" t="str">
        <f>INDEX($B$29:$B$148,MATCH(H171,$F$29:$F$148,0))</f>
        <v>Plastique</v>
      </c>
      <c r="D171" s="61" t="str">
        <f>INDEX($C$29:$C$148,MATCH(H171,$F$29:$F$148,0))</f>
        <v>Fragment</v>
      </c>
      <c r="E171" s="61" t="str">
        <f>INDEX($D$29:$D$148,MATCH(H171,$F$29:$F$148,0))</f>
        <v>Fragment non identifiable en plastique (2,5 - 50cm)</v>
      </c>
      <c r="F171" s="62" t="str">
        <f>C171&amp;" : "&amp;E171</f>
        <v>Plastique : Fragment non identifiable en plastique (2,5 - 50cm)</v>
      </c>
      <c r="G171" s="33">
        <v>4</v>
      </c>
      <c r="H171" s="33">
        <f>LARGE(F$29:F$148,G171)</f>
        <v>164</v>
      </c>
      <c r="I171" s="63">
        <f>H171/$F$150</f>
        <v>1.3238618017436228E-2</v>
      </c>
    </row>
    <row r="172" spans="1:9" x14ac:dyDescent="0.3">
      <c r="B172" s="60">
        <f>INDEX($A$29:$A$148,MATCH(H172,$F$29:$F$148,0))</f>
        <v>74</v>
      </c>
      <c r="C172" s="61" t="str">
        <f>INDEX($B$29:$B$148,MATCH(H172,$F$29:$F$148,0))</f>
        <v>Bois</v>
      </c>
      <c r="D172" s="61" t="str">
        <f>INDEX($C$29:$C$148,MATCH(H172,$F$29:$F$148,0))</f>
        <v>Autre</v>
      </c>
      <c r="E172" s="61" t="str">
        <f>INDEX($D$29:$D$148,MATCH(H172,$F$29:$F$148,0))</f>
        <v>Autre pièce/objet &lt; 50 cm (veuillez préciser)</v>
      </c>
      <c r="F172" s="62" t="str">
        <f>C172&amp;" : "&amp;E172</f>
        <v>Bois : Autre pièce/objet &lt; 50 cm (veuillez préciser)</v>
      </c>
      <c r="G172" s="33">
        <v>3</v>
      </c>
      <c r="H172" s="33">
        <f>LARGE(F$29:F$148,G172)</f>
        <v>234</v>
      </c>
      <c r="I172" s="63">
        <f>H172/$F$150</f>
        <v>1.8889247659024864E-2</v>
      </c>
    </row>
    <row r="173" spans="1:9" x14ac:dyDescent="0.3">
      <c r="B173" s="60">
        <f>INDEX($A$29:$A$148,MATCH(H173,$F$29:$F$148,0))</f>
        <v>48</v>
      </c>
      <c r="C173" s="61" t="str">
        <f>INDEX($B$29:$B$148,MATCH(H173,$F$29:$F$148,0))</f>
        <v>Plastique</v>
      </c>
      <c r="D173" s="61" t="str">
        <f>INDEX($C$29:$C$148,MATCH(H173,$F$29:$F$148,0))</f>
        <v>Autre</v>
      </c>
      <c r="E173" s="61" t="str">
        <f>INDEX($D$29:$D$148,MATCH(H173,$F$29:$F$148,0))</f>
        <v>Autre objet en plastique</v>
      </c>
      <c r="F173" s="62" t="str">
        <f>C173&amp;" : "&amp;E173</f>
        <v>Plastique : Autre objet en plastique</v>
      </c>
      <c r="G173" s="33">
        <v>2</v>
      </c>
      <c r="H173" s="33">
        <f>LARGE(F$29:F$148,G173)</f>
        <v>266</v>
      </c>
      <c r="I173" s="63">
        <f>H173/$F$150</f>
        <v>2.1472392638036811E-2</v>
      </c>
    </row>
    <row r="174" spans="1:9" ht="15" thickBot="1" x14ac:dyDescent="0.35">
      <c r="B174" s="60">
        <f>INDEX($A$29:$A$148,MATCH(H174,$F$29:$F$148,0))</f>
        <v>462</v>
      </c>
      <c r="C174" s="61" t="str">
        <f>INDEX($B$29:$B$148,MATCH(H174,$F$29:$F$148,0))</f>
        <v>Plastique</v>
      </c>
      <c r="D174" s="61" t="str">
        <f>INDEX($C$29:$C$148,MATCH(H174,$F$29:$F$148,0))</f>
        <v>Fragment</v>
      </c>
      <c r="E174" s="61" t="str">
        <f>INDEX($D$29:$D$148,MATCH(H174,$F$29:$F$148,0))</f>
        <v>Fragment non identifiable en polystyrène expansé (2,5-50 cm)</v>
      </c>
      <c r="F174" s="62" t="str">
        <f>C174&amp;" : "&amp;E174</f>
        <v>Plastique : Fragment non identifiable en polystyrène expansé (2,5-50 cm)</v>
      </c>
      <c r="G174" s="33">
        <v>1</v>
      </c>
      <c r="H174" s="33">
        <f>LARGE(F$29:F$148,G174)</f>
        <v>10580</v>
      </c>
      <c r="I174" s="63">
        <f>H174/$F$150</f>
        <v>0.85405230868582505</v>
      </c>
    </row>
    <row r="175" spans="1:9" ht="15" thickBot="1" x14ac:dyDescent="0.35">
      <c r="A175" s="74" t="s">
        <v>48</v>
      </c>
      <c r="B175" s="75"/>
      <c r="C175" s="75"/>
      <c r="D175" s="75"/>
      <c r="E175" s="75"/>
      <c r="F175" s="75"/>
      <c r="G175" s="75"/>
      <c r="H175" s="75"/>
      <c r="I175" s="76"/>
    </row>
    <row r="176" spans="1:9" x14ac:dyDescent="0.3">
      <c r="A176" s="28"/>
      <c r="B176" s="29"/>
      <c r="C176" s="29"/>
      <c r="D176" s="29"/>
      <c r="E176" s="30" t="s">
        <v>49</v>
      </c>
      <c r="F176" s="31">
        <v>25</v>
      </c>
      <c r="G176" s="29"/>
      <c r="H176" s="29"/>
      <c r="I176" s="32"/>
    </row>
    <row r="177" spans="1:9" x14ac:dyDescent="0.3">
      <c r="A177" s="3"/>
      <c r="B177" s="4"/>
      <c r="C177" s="4"/>
      <c r="D177" s="4"/>
      <c r="E177" s="22" t="s">
        <v>50</v>
      </c>
      <c r="F177" s="33">
        <v>138</v>
      </c>
      <c r="G177" s="4"/>
      <c r="H177" s="4"/>
      <c r="I177" s="2"/>
    </row>
    <row r="178" spans="1:9" x14ac:dyDescent="0.3">
      <c r="A178" s="3"/>
      <c r="B178" s="4"/>
      <c r="C178" s="4"/>
      <c r="D178" s="4"/>
      <c r="E178" s="22" t="s">
        <v>51</v>
      </c>
      <c r="F178" s="33">
        <v>608</v>
      </c>
      <c r="G178" s="4"/>
      <c r="H178" s="4"/>
      <c r="I178" s="2"/>
    </row>
    <row r="179" spans="1:9" x14ac:dyDescent="0.3">
      <c r="A179" s="3"/>
      <c r="B179" s="4"/>
      <c r="C179" s="4"/>
      <c r="D179" s="4"/>
      <c r="E179" s="22" t="s">
        <v>52</v>
      </c>
      <c r="F179" s="33">
        <v>12388</v>
      </c>
      <c r="G179" s="4"/>
      <c r="H179" s="4"/>
      <c r="I179" s="2"/>
    </row>
    <row r="180" spans="1:9" ht="15" thickBot="1" x14ac:dyDescent="0.35">
      <c r="A180" s="34"/>
      <c r="B180" s="35"/>
      <c r="C180" s="35"/>
      <c r="D180" s="35"/>
      <c r="E180" s="36" t="s">
        <v>53</v>
      </c>
      <c r="F180" s="37">
        <v>1719</v>
      </c>
      <c r="G180" s="35"/>
      <c r="H180" s="38"/>
      <c r="I180" s="21"/>
    </row>
    <row r="185" spans="1:9" x14ac:dyDescent="0.3">
      <c r="G185" s="25"/>
    </row>
    <row r="187" spans="1:9" x14ac:dyDescent="0.3">
      <c r="G187" s="25"/>
    </row>
  </sheetData>
  <mergeCells count="11">
    <mergeCell ref="G26:H26"/>
    <mergeCell ref="A149:I149"/>
    <mergeCell ref="A159:I159"/>
    <mergeCell ref="A168:I168"/>
    <mergeCell ref="A175:I175"/>
    <mergeCell ref="F25:I25"/>
    <mergeCell ref="A1:I1"/>
    <mergeCell ref="A4:C5"/>
    <mergeCell ref="A6:C7"/>
    <mergeCell ref="A13:I13"/>
    <mergeCell ref="A18:C18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7"/>
  <sheetViews>
    <sheetView topLeftCell="D1" zoomScale="90" zoomScaleNormal="90" workbookViewId="0">
      <selection activeCell="E6" sqref="E6"/>
    </sheetView>
  </sheetViews>
  <sheetFormatPr baseColWidth="10" defaultRowHeight="14.4" x14ac:dyDescent="0.3"/>
  <cols>
    <col min="1" max="1" width="9.33203125" customWidth="1"/>
    <col min="2" max="2" width="12.44140625" customWidth="1"/>
    <col min="3" max="3" width="20.88671875" customWidth="1"/>
    <col min="4" max="4" width="43.44140625" customWidth="1"/>
    <col min="5" max="5" width="34.88671875" customWidth="1"/>
    <col min="6" max="6" width="27.88671875" customWidth="1"/>
    <col min="9" max="9" width="22.5546875" customWidth="1"/>
  </cols>
  <sheetData>
    <row r="1" spans="1:9" ht="15" thickBot="1" x14ac:dyDescent="0.35">
      <c r="A1" s="67" t="s">
        <v>0</v>
      </c>
      <c r="B1" s="68"/>
      <c r="C1" s="68"/>
      <c r="D1" s="68"/>
      <c r="E1" s="68"/>
      <c r="F1" s="68"/>
      <c r="G1" s="68"/>
      <c r="H1" s="68"/>
      <c r="I1" s="69"/>
    </row>
    <row r="2" spans="1:9" x14ac:dyDescent="0.3">
      <c r="A2" s="39"/>
      <c r="B2" s="20"/>
      <c r="C2" s="20"/>
      <c r="D2" s="40" t="s">
        <v>1</v>
      </c>
      <c r="E2" s="1">
        <v>2020</v>
      </c>
      <c r="G2" s="20"/>
      <c r="H2" s="20"/>
      <c r="I2" s="41"/>
    </row>
    <row r="3" spans="1:9" x14ac:dyDescent="0.3">
      <c r="A3" s="6"/>
      <c r="B3" s="7"/>
      <c r="C3" s="7"/>
      <c r="D3" s="40" t="s">
        <v>2</v>
      </c>
      <c r="E3" s="80">
        <v>43857</v>
      </c>
      <c r="G3" s="7"/>
      <c r="H3" s="7"/>
      <c r="I3" s="41"/>
    </row>
    <row r="4" spans="1:9" x14ac:dyDescent="0.3">
      <c r="A4" s="70" t="s">
        <v>3</v>
      </c>
      <c r="B4" s="71"/>
      <c r="C4" s="71"/>
      <c r="D4" s="12" t="s">
        <v>4</v>
      </c>
      <c r="E4" s="1" t="s">
        <v>5</v>
      </c>
      <c r="G4" s="20"/>
      <c r="H4" s="20"/>
      <c r="I4" s="41"/>
    </row>
    <row r="5" spans="1:9" x14ac:dyDescent="0.3">
      <c r="A5" s="70"/>
      <c r="B5" s="71"/>
      <c r="C5" s="71"/>
      <c r="D5" s="12" t="s">
        <v>6</v>
      </c>
      <c r="E5" s="1" t="s">
        <v>219</v>
      </c>
      <c r="G5" s="20"/>
      <c r="H5" s="20"/>
      <c r="I5" s="41"/>
    </row>
    <row r="6" spans="1:9" x14ac:dyDescent="0.3">
      <c r="A6" s="72" t="s">
        <v>8</v>
      </c>
      <c r="B6" s="73"/>
      <c r="C6" s="73"/>
      <c r="D6" s="12" t="s">
        <v>9</v>
      </c>
      <c r="E6" s="1" t="s">
        <v>220</v>
      </c>
      <c r="G6" s="20"/>
      <c r="H6" s="20"/>
      <c r="I6" s="41"/>
    </row>
    <row r="7" spans="1:9" x14ac:dyDescent="0.3">
      <c r="A7" s="72"/>
      <c r="B7" s="73"/>
      <c r="C7" s="73"/>
      <c r="D7" s="12" t="s">
        <v>11</v>
      </c>
      <c r="E7" s="1" t="s">
        <v>221</v>
      </c>
      <c r="G7" s="20"/>
      <c r="H7" s="20"/>
      <c r="I7" s="41"/>
    </row>
    <row r="8" spans="1:9" x14ac:dyDescent="0.3">
      <c r="A8" s="6"/>
      <c r="B8" s="7"/>
      <c r="C8" s="7"/>
      <c r="D8" s="12" t="s">
        <v>13</v>
      </c>
      <c r="E8" s="1">
        <v>9</v>
      </c>
      <c r="G8" s="20"/>
      <c r="H8" s="20"/>
      <c r="I8" s="41"/>
    </row>
    <row r="9" spans="1:9" x14ac:dyDescent="0.3">
      <c r="A9" s="6"/>
      <c r="B9" s="7"/>
      <c r="C9" s="7"/>
      <c r="D9" s="12" t="s">
        <v>14</v>
      </c>
      <c r="E9" s="1" t="s">
        <v>222</v>
      </c>
      <c r="G9" s="20"/>
      <c r="H9" s="20"/>
      <c r="I9" s="41"/>
    </row>
    <row r="10" spans="1:9" x14ac:dyDescent="0.3">
      <c r="A10" s="6"/>
      <c r="B10" s="7"/>
      <c r="C10" s="7"/>
      <c r="D10" s="42" t="s">
        <v>16</v>
      </c>
      <c r="E10" s="81" t="s">
        <v>223</v>
      </c>
      <c r="G10" s="43"/>
      <c r="H10" s="43"/>
      <c r="I10" s="41"/>
    </row>
    <row r="11" spans="1:9" x14ac:dyDescent="0.3">
      <c r="A11" s="6"/>
      <c r="B11" s="7"/>
      <c r="C11" s="7"/>
      <c r="D11" s="40" t="s">
        <v>18</v>
      </c>
      <c r="E11" s="82" t="s">
        <v>224</v>
      </c>
      <c r="G11" s="43"/>
      <c r="H11" s="43"/>
      <c r="I11" s="41"/>
    </row>
    <row r="12" spans="1:9" ht="15" thickBot="1" x14ac:dyDescent="0.35">
      <c r="A12" s="6"/>
      <c r="B12" s="7"/>
      <c r="C12" s="7"/>
      <c r="D12" s="12" t="s">
        <v>20</v>
      </c>
      <c r="E12" s="1" t="s">
        <v>225</v>
      </c>
      <c r="G12" s="43"/>
      <c r="H12" s="43"/>
      <c r="I12" s="41"/>
    </row>
    <row r="13" spans="1:9" ht="15" thickBot="1" x14ac:dyDescent="0.35">
      <c r="A13" s="74" t="s">
        <v>22</v>
      </c>
      <c r="B13" s="75"/>
      <c r="C13" s="75"/>
      <c r="D13" s="75"/>
      <c r="E13" s="75"/>
      <c r="F13" s="75"/>
      <c r="G13" s="75"/>
      <c r="H13" s="75"/>
      <c r="I13" s="76"/>
    </row>
    <row r="14" spans="1:9" x14ac:dyDescent="0.3">
      <c r="A14" s="39"/>
      <c r="B14" s="20"/>
      <c r="C14" s="20"/>
      <c r="D14" s="40" t="s">
        <v>23</v>
      </c>
      <c r="E14" s="8">
        <v>50</v>
      </c>
      <c r="F14" s="44"/>
      <c r="G14" s="20"/>
      <c r="H14" s="20"/>
      <c r="I14" s="41"/>
    </row>
    <row r="15" spans="1:9" x14ac:dyDescent="0.3">
      <c r="A15" s="6"/>
      <c r="B15" s="7"/>
      <c r="C15" s="7"/>
      <c r="D15" s="12" t="s">
        <v>24</v>
      </c>
      <c r="E15" s="9" t="s">
        <v>226</v>
      </c>
      <c r="F15" s="44"/>
      <c r="G15" s="7"/>
      <c r="H15" s="7"/>
      <c r="I15" s="41"/>
    </row>
    <row r="16" spans="1:9" x14ac:dyDescent="0.3">
      <c r="A16" s="39"/>
      <c r="B16" s="20"/>
      <c r="C16" s="20"/>
      <c r="D16" s="40" t="s">
        <v>26</v>
      </c>
      <c r="E16" s="9" t="s">
        <v>227</v>
      </c>
      <c r="F16" s="44"/>
      <c r="G16" s="20"/>
      <c r="H16" s="20"/>
      <c r="I16" s="45"/>
    </row>
    <row r="17" spans="1:15" x14ac:dyDescent="0.3">
      <c r="A17" s="39"/>
      <c r="B17" s="20"/>
      <c r="C17" s="20"/>
      <c r="D17" s="12" t="s">
        <v>28</v>
      </c>
      <c r="E17" s="9" t="s">
        <v>228</v>
      </c>
      <c r="F17" s="44"/>
      <c r="G17" s="20"/>
      <c r="H17" s="20"/>
      <c r="I17" s="45"/>
      <c r="O17" t="str">
        <f>'Co-8'!E19&amp;"/"</f>
        <v>E/NE/</v>
      </c>
    </row>
    <row r="18" spans="1:15" ht="14.4" customHeight="1" x14ac:dyDescent="0.3">
      <c r="A18" s="77" t="s">
        <v>30</v>
      </c>
      <c r="B18" s="77"/>
      <c r="C18" s="77"/>
      <c r="D18" s="5" t="s">
        <v>31</v>
      </c>
      <c r="E18" s="10" t="s">
        <v>229</v>
      </c>
      <c r="F18" s="44"/>
      <c r="G18" s="46"/>
      <c r="H18" s="46"/>
      <c r="I18" s="47"/>
    </row>
    <row r="19" spans="1:15" ht="14.4" customHeight="1" x14ac:dyDescent="0.3">
      <c r="A19" s="39"/>
      <c r="B19" s="20"/>
      <c r="C19" s="20"/>
      <c r="D19" s="5" t="s">
        <v>33</v>
      </c>
      <c r="E19" s="10" t="s">
        <v>230</v>
      </c>
      <c r="F19" s="44"/>
      <c r="G19" s="46"/>
      <c r="H19" s="46"/>
      <c r="I19" s="47"/>
    </row>
    <row r="20" spans="1:15" ht="14.4" customHeight="1" x14ac:dyDescent="0.3">
      <c r="A20" s="39"/>
      <c r="B20" s="20"/>
      <c r="C20" s="20"/>
      <c r="D20" s="5" t="s">
        <v>35</v>
      </c>
      <c r="E20" s="10" t="s">
        <v>34</v>
      </c>
      <c r="F20" s="44"/>
      <c r="G20" s="46"/>
      <c r="H20" s="46"/>
      <c r="I20" s="47"/>
    </row>
    <row r="21" spans="1:15" ht="14.4" customHeight="1" x14ac:dyDescent="0.3">
      <c r="A21" s="6"/>
      <c r="B21" s="7"/>
      <c r="C21" s="7"/>
      <c r="D21" s="5" t="s">
        <v>37</v>
      </c>
      <c r="E21" s="11" t="s">
        <v>231</v>
      </c>
      <c r="F21" s="44"/>
      <c r="G21" s="46"/>
      <c r="H21" s="46"/>
      <c r="I21" s="47"/>
    </row>
    <row r="22" spans="1:15" ht="14.4" customHeight="1" x14ac:dyDescent="0.3">
      <c r="A22" s="6"/>
      <c r="B22" s="7"/>
      <c r="C22" s="7"/>
      <c r="D22" s="5" t="s">
        <v>39</v>
      </c>
      <c r="E22" s="11" t="s">
        <v>232</v>
      </c>
      <c r="F22" s="44"/>
      <c r="G22" s="46"/>
      <c r="H22" s="46"/>
      <c r="I22" s="47"/>
    </row>
    <row r="23" spans="1:15" ht="14.4" customHeight="1" x14ac:dyDescent="0.3">
      <c r="A23" s="6"/>
      <c r="B23" s="7"/>
      <c r="C23" s="7"/>
      <c r="D23" s="5" t="s">
        <v>41</v>
      </c>
      <c r="E23" s="11" t="s">
        <v>233</v>
      </c>
      <c r="F23" s="44"/>
      <c r="G23" s="46"/>
      <c r="H23" s="46"/>
      <c r="I23" s="47"/>
    </row>
    <row r="24" spans="1:15" ht="14.4" customHeight="1" thickBot="1" x14ac:dyDescent="0.35">
      <c r="A24" s="6"/>
      <c r="B24" s="7"/>
      <c r="C24" s="7"/>
      <c r="D24" s="12" t="s">
        <v>43</v>
      </c>
      <c r="E24" s="11" t="s">
        <v>234</v>
      </c>
      <c r="F24" s="44"/>
      <c r="G24" s="46"/>
      <c r="H24" s="46"/>
      <c r="I24" s="47"/>
    </row>
    <row r="25" spans="1:15" ht="15" thickBot="1" x14ac:dyDescent="0.35">
      <c r="A25" s="48"/>
      <c r="B25" s="49"/>
      <c r="C25" s="49"/>
      <c r="D25" s="50"/>
      <c r="E25" s="51" t="s">
        <v>3</v>
      </c>
      <c r="F25" s="64" t="s">
        <v>54</v>
      </c>
      <c r="G25" s="65"/>
      <c r="H25" s="65"/>
      <c r="I25" s="66"/>
    </row>
    <row r="26" spans="1:15" ht="15" thickBot="1" x14ac:dyDescent="0.35">
      <c r="A26" s="39"/>
      <c r="B26" s="20"/>
      <c r="C26" s="20"/>
      <c r="D26" s="12" t="s">
        <v>55</v>
      </c>
      <c r="E26" s="52">
        <v>3.5</v>
      </c>
      <c r="F26" s="33">
        <f>'Co-8'!E26*'Co-8'!I26</f>
        <v>7</v>
      </c>
      <c r="G26" s="78" t="s">
        <v>46</v>
      </c>
      <c r="H26" s="79"/>
      <c r="I26" s="14">
        <f>(100/E14)</f>
        <v>2</v>
      </c>
    </row>
    <row r="27" spans="1:15" x14ac:dyDescent="0.3">
      <c r="A27" s="39"/>
      <c r="B27" s="20"/>
      <c r="C27" s="20"/>
      <c r="D27" s="12" t="s">
        <v>56</v>
      </c>
      <c r="E27" s="53">
        <v>30</v>
      </c>
      <c r="F27" s="33">
        <f>'Co-8'!E27*'Co-8'!I26</f>
        <v>60</v>
      </c>
      <c r="G27" s="13"/>
      <c r="H27" s="13"/>
      <c r="I27" s="54"/>
    </row>
    <row r="28" spans="1:15" x14ac:dyDescent="0.3">
      <c r="A28" s="55" t="s">
        <v>57</v>
      </c>
      <c r="B28" s="56" t="s">
        <v>45</v>
      </c>
      <c r="C28" s="56" t="s">
        <v>58</v>
      </c>
      <c r="D28" s="56" t="s">
        <v>59</v>
      </c>
      <c r="E28" s="56"/>
      <c r="F28" s="57"/>
      <c r="G28" s="13"/>
      <c r="H28" s="13"/>
      <c r="I28" s="58"/>
    </row>
    <row r="29" spans="1:15" x14ac:dyDescent="0.3">
      <c r="A29" s="15">
        <v>26</v>
      </c>
      <c r="B29" s="16" t="s">
        <v>60</v>
      </c>
      <c r="C29" s="16" t="s">
        <v>61</v>
      </c>
      <c r="D29" s="16" t="s">
        <v>62</v>
      </c>
      <c r="E29" s="17">
        <v>0</v>
      </c>
      <c r="F29" s="18">
        <f>E29*$I$26</f>
        <v>0</v>
      </c>
      <c r="G29" s="13"/>
      <c r="H29" s="13"/>
      <c r="I29" s="58"/>
    </row>
    <row r="30" spans="1:15" x14ac:dyDescent="0.3">
      <c r="A30" s="15">
        <v>114</v>
      </c>
      <c r="B30" s="16" t="s">
        <v>60</v>
      </c>
      <c r="C30" s="16" t="s">
        <v>61</v>
      </c>
      <c r="D30" s="16" t="s">
        <v>63</v>
      </c>
      <c r="E30" s="17">
        <v>0</v>
      </c>
      <c r="F30" s="18">
        <f t="shared" ref="F30:F93" si="0">E30*$I$26</f>
        <v>0</v>
      </c>
      <c r="G30" s="13"/>
      <c r="H30" s="13"/>
      <c r="I30" s="58"/>
    </row>
    <row r="31" spans="1:15" x14ac:dyDescent="0.3">
      <c r="A31" s="15">
        <v>27</v>
      </c>
      <c r="B31" s="16" t="s">
        <v>60</v>
      </c>
      <c r="C31" s="16" t="s">
        <v>61</v>
      </c>
      <c r="D31" s="16" t="s">
        <v>64</v>
      </c>
      <c r="E31" s="17">
        <v>0</v>
      </c>
      <c r="F31" s="18">
        <f t="shared" si="0"/>
        <v>0</v>
      </c>
      <c r="G31" s="13"/>
      <c r="H31" s="13"/>
      <c r="I31" s="58"/>
    </row>
    <row r="32" spans="1:15" x14ac:dyDescent="0.3">
      <c r="A32" s="15">
        <v>115</v>
      </c>
      <c r="B32" s="16" t="s">
        <v>60</v>
      </c>
      <c r="C32" s="16" t="s">
        <v>61</v>
      </c>
      <c r="D32" s="16" t="s">
        <v>65</v>
      </c>
      <c r="E32" s="17">
        <v>0</v>
      </c>
      <c r="F32" s="18">
        <f t="shared" si="0"/>
        <v>0</v>
      </c>
      <c r="G32" s="13"/>
      <c r="H32" s="13"/>
      <c r="I32" s="58"/>
    </row>
    <row r="33" spans="1:9" x14ac:dyDescent="0.3">
      <c r="A33" s="15">
        <v>116</v>
      </c>
      <c r="B33" s="16" t="s">
        <v>60</v>
      </c>
      <c r="C33" s="16" t="s">
        <v>61</v>
      </c>
      <c r="D33" s="16" t="s">
        <v>66</v>
      </c>
      <c r="E33" s="17">
        <v>1</v>
      </c>
      <c r="F33" s="18">
        <f t="shared" si="0"/>
        <v>2</v>
      </c>
      <c r="G33" s="13"/>
      <c r="H33" s="13"/>
      <c r="I33" s="58"/>
    </row>
    <row r="34" spans="1:9" x14ac:dyDescent="0.3">
      <c r="A34" s="15">
        <v>331</v>
      </c>
      <c r="B34" s="16" t="s">
        <v>60</v>
      </c>
      <c r="C34" s="16" t="s">
        <v>61</v>
      </c>
      <c r="D34" s="16" t="s">
        <v>67</v>
      </c>
      <c r="E34" s="17">
        <v>1</v>
      </c>
      <c r="F34" s="18">
        <f t="shared" si="0"/>
        <v>2</v>
      </c>
      <c r="G34" s="13"/>
      <c r="H34" s="13"/>
      <c r="I34" s="58"/>
    </row>
    <row r="35" spans="1:9" x14ac:dyDescent="0.3">
      <c r="A35" s="15">
        <v>332</v>
      </c>
      <c r="B35" s="16" t="s">
        <v>60</v>
      </c>
      <c r="C35" s="16" t="s">
        <v>61</v>
      </c>
      <c r="D35" s="16" t="s">
        <v>68</v>
      </c>
      <c r="E35" s="17">
        <v>0</v>
      </c>
      <c r="F35" s="18">
        <f t="shared" si="0"/>
        <v>0</v>
      </c>
      <c r="G35" s="13"/>
      <c r="H35" s="13"/>
      <c r="I35" s="58"/>
    </row>
    <row r="36" spans="1:9" x14ac:dyDescent="0.3">
      <c r="A36" s="15">
        <v>341</v>
      </c>
      <c r="B36" s="16" t="s">
        <v>60</v>
      </c>
      <c r="C36" s="16" t="s">
        <v>61</v>
      </c>
      <c r="D36" s="16" t="s">
        <v>69</v>
      </c>
      <c r="E36" s="17">
        <v>0</v>
      </c>
      <c r="F36" s="18">
        <f t="shared" si="0"/>
        <v>0</v>
      </c>
      <c r="G36" s="13"/>
      <c r="H36" s="13"/>
      <c r="I36" s="58"/>
    </row>
    <row r="37" spans="1:9" x14ac:dyDescent="0.3">
      <c r="A37" s="15">
        <v>342</v>
      </c>
      <c r="B37" s="16" t="s">
        <v>60</v>
      </c>
      <c r="C37" s="16" t="s">
        <v>61</v>
      </c>
      <c r="D37" s="16" t="s">
        <v>70</v>
      </c>
      <c r="E37" s="17">
        <v>0</v>
      </c>
      <c r="F37" s="18">
        <f t="shared" si="0"/>
        <v>0</v>
      </c>
      <c r="G37" s="13"/>
      <c r="H37" s="13"/>
      <c r="I37" s="58"/>
    </row>
    <row r="38" spans="1:9" x14ac:dyDescent="0.3">
      <c r="A38" s="15">
        <v>35</v>
      </c>
      <c r="B38" s="16" t="s">
        <v>60</v>
      </c>
      <c r="C38" s="16" t="s">
        <v>61</v>
      </c>
      <c r="D38" s="16" t="s">
        <v>71</v>
      </c>
      <c r="E38" s="17">
        <v>1</v>
      </c>
      <c r="F38" s="18">
        <f t="shared" si="0"/>
        <v>2</v>
      </c>
      <c r="G38" s="13"/>
      <c r="H38" s="13"/>
      <c r="I38" s="58"/>
    </row>
    <row r="39" spans="1:9" x14ac:dyDescent="0.3">
      <c r="A39" s="15">
        <v>36</v>
      </c>
      <c r="B39" s="16" t="s">
        <v>60</v>
      </c>
      <c r="C39" s="16" t="s">
        <v>61</v>
      </c>
      <c r="D39" s="16" t="s">
        <v>72</v>
      </c>
      <c r="E39" s="17">
        <v>0</v>
      </c>
      <c r="F39" s="18">
        <f t="shared" si="0"/>
        <v>0</v>
      </c>
      <c r="G39" s="13"/>
      <c r="H39" s="13"/>
      <c r="I39" s="58"/>
    </row>
    <row r="40" spans="1:9" x14ac:dyDescent="0.3">
      <c r="A40" s="15">
        <v>28</v>
      </c>
      <c r="B40" s="16" t="s">
        <v>60</v>
      </c>
      <c r="C40" s="16" t="s">
        <v>61</v>
      </c>
      <c r="D40" s="16" t="s">
        <v>73</v>
      </c>
      <c r="E40" s="17">
        <v>0</v>
      </c>
      <c r="F40" s="18">
        <f t="shared" si="0"/>
        <v>0</v>
      </c>
      <c r="G40" s="13"/>
      <c r="H40" s="13"/>
      <c r="I40" s="58"/>
    </row>
    <row r="41" spans="1:9" x14ac:dyDescent="0.3">
      <c r="A41" s="15">
        <v>29</v>
      </c>
      <c r="B41" s="16" t="s">
        <v>60</v>
      </c>
      <c r="C41" s="16" t="s">
        <v>61</v>
      </c>
      <c r="D41" s="16" t="s">
        <v>74</v>
      </c>
      <c r="E41" s="17">
        <v>0</v>
      </c>
      <c r="F41" s="18">
        <f t="shared" si="0"/>
        <v>0</v>
      </c>
      <c r="G41" s="13"/>
      <c r="H41" s="13"/>
      <c r="I41" s="58"/>
    </row>
    <row r="42" spans="1:9" x14ac:dyDescent="0.3">
      <c r="A42" s="15">
        <v>30</v>
      </c>
      <c r="B42" s="16" t="s">
        <v>60</v>
      </c>
      <c r="C42" s="16" t="s">
        <v>61</v>
      </c>
      <c r="D42" s="16" t="s">
        <v>75</v>
      </c>
      <c r="E42" s="17">
        <v>0</v>
      </c>
      <c r="F42" s="18">
        <f t="shared" si="0"/>
        <v>0</v>
      </c>
      <c r="G42" s="13"/>
      <c r="H42" s="13"/>
      <c r="I42" s="58"/>
    </row>
    <row r="43" spans="1:9" x14ac:dyDescent="0.3">
      <c r="A43" s="15">
        <v>31</v>
      </c>
      <c r="B43" s="16" t="s">
        <v>60</v>
      </c>
      <c r="C43" s="16" t="s">
        <v>61</v>
      </c>
      <c r="D43" s="16" t="s">
        <v>76</v>
      </c>
      <c r="E43" s="17">
        <v>1</v>
      </c>
      <c r="F43" s="18">
        <f t="shared" si="0"/>
        <v>2</v>
      </c>
      <c r="G43" s="13"/>
      <c r="H43" s="13"/>
      <c r="I43" s="58"/>
    </row>
    <row r="44" spans="1:9" x14ac:dyDescent="0.3">
      <c r="A44" s="15">
        <v>32</v>
      </c>
      <c r="B44" s="16" t="s">
        <v>60</v>
      </c>
      <c r="C44" s="16" t="s">
        <v>61</v>
      </c>
      <c r="D44" s="16" t="s">
        <v>77</v>
      </c>
      <c r="E44" s="17">
        <v>0</v>
      </c>
      <c r="F44" s="18">
        <f t="shared" si="0"/>
        <v>0</v>
      </c>
      <c r="G44" s="13"/>
      <c r="H44" s="13"/>
      <c r="I44" s="58"/>
    </row>
    <row r="45" spans="1:9" x14ac:dyDescent="0.3">
      <c r="A45" s="15">
        <v>37</v>
      </c>
      <c r="B45" s="16" t="s">
        <v>60</v>
      </c>
      <c r="C45" s="16" t="s">
        <v>61</v>
      </c>
      <c r="D45" s="16" t="s">
        <v>78</v>
      </c>
      <c r="E45" s="17">
        <v>0</v>
      </c>
      <c r="F45" s="18">
        <f t="shared" si="0"/>
        <v>0</v>
      </c>
      <c r="G45" s="13"/>
      <c r="H45" s="13"/>
      <c r="I45" s="58"/>
    </row>
    <row r="46" spans="1:9" x14ac:dyDescent="0.3">
      <c r="A46" s="15">
        <v>41</v>
      </c>
      <c r="B46" s="16" t="s">
        <v>60</v>
      </c>
      <c r="C46" s="16" t="s">
        <v>61</v>
      </c>
      <c r="D46" s="16" t="s">
        <v>79</v>
      </c>
      <c r="E46" s="17">
        <v>0</v>
      </c>
      <c r="F46" s="18">
        <f t="shared" si="0"/>
        <v>0</v>
      </c>
      <c r="G46" s="13"/>
      <c r="H46" s="13"/>
      <c r="I46" s="58"/>
    </row>
    <row r="47" spans="1:9" x14ac:dyDescent="0.3">
      <c r="A47" s="15">
        <v>25</v>
      </c>
      <c r="B47" s="16" t="s">
        <v>60</v>
      </c>
      <c r="C47" s="16" t="s">
        <v>80</v>
      </c>
      <c r="D47" s="16" t="s">
        <v>81</v>
      </c>
      <c r="E47" s="17">
        <v>0</v>
      </c>
      <c r="F47" s="18">
        <f t="shared" si="0"/>
        <v>0</v>
      </c>
      <c r="G47" s="13"/>
      <c r="H47" s="13"/>
      <c r="I47" s="58"/>
    </row>
    <row r="48" spans="1:9" x14ac:dyDescent="0.3">
      <c r="A48" s="15">
        <v>113</v>
      </c>
      <c r="B48" s="16" t="s">
        <v>60</v>
      </c>
      <c r="C48" s="16" t="s">
        <v>80</v>
      </c>
      <c r="D48" s="16" t="s">
        <v>82</v>
      </c>
      <c r="E48" s="17">
        <v>0</v>
      </c>
      <c r="F48" s="18">
        <f t="shared" si="0"/>
        <v>0</v>
      </c>
      <c r="G48" s="13"/>
      <c r="H48" s="13"/>
      <c r="I48" s="58"/>
    </row>
    <row r="49" spans="1:9" x14ac:dyDescent="0.3">
      <c r="A49" s="15">
        <v>42</v>
      </c>
      <c r="B49" s="16" t="s">
        <v>60</v>
      </c>
      <c r="C49" s="16" t="s">
        <v>80</v>
      </c>
      <c r="D49" s="16" t="s">
        <v>83</v>
      </c>
      <c r="E49" s="17">
        <v>0</v>
      </c>
      <c r="F49" s="18">
        <f t="shared" si="0"/>
        <v>0</v>
      </c>
      <c r="G49" s="13"/>
      <c r="H49" s="13"/>
      <c r="I49" s="58"/>
    </row>
    <row r="50" spans="1:9" x14ac:dyDescent="0.3">
      <c r="A50" s="15">
        <v>44</v>
      </c>
      <c r="B50" s="16" t="s">
        <v>60</v>
      </c>
      <c r="C50" s="16" t="s">
        <v>80</v>
      </c>
      <c r="D50" s="16" t="s">
        <v>84</v>
      </c>
      <c r="E50" s="17">
        <v>0</v>
      </c>
      <c r="F50" s="18">
        <f t="shared" si="0"/>
        <v>0</v>
      </c>
      <c r="G50" s="13"/>
      <c r="H50" s="13"/>
      <c r="I50" s="58"/>
    </row>
    <row r="51" spans="1:9" x14ac:dyDescent="0.3">
      <c r="A51" s="15">
        <v>4</v>
      </c>
      <c r="B51" s="16" t="s">
        <v>60</v>
      </c>
      <c r="C51" s="16" t="s">
        <v>85</v>
      </c>
      <c r="D51" s="16" t="s">
        <v>86</v>
      </c>
      <c r="E51" s="17">
        <v>0</v>
      </c>
      <c r="F51" s="18">
        <f t="shared" si="0"/>
        <v>0</v>
      </c>
      <c r="G51" s="13"/>
      <c r="H51" s="13"/>
      <c r="I51" s="58"/>
    </row>
    <row r="52" spans="1:9" x14ac:dyDescent="0.3">
      <c r="A52" s="15">
        <v>5</v>
      </c>
      <c r="B52" s="16" t="s">
        <v>60</v>
      </c>
      <c r="C52" s="16" t="s">
        <v>85</v>
      </c>
      <c r="D52" s="16" t="s">
        <v>87</v>
      </c>
      <c r="E52" s="17">
        <v>0</v>
      </c>
      <c r="F52" s="18">
        <f t="shared" si="0"/>
        <v>0</v>
      </c>
      <c r="G52" s="13"/>
      <c r="H52" s="13"/>
      <c r="I52" s="58"/>
    </row>
    <row r="53" spans="1:9" x14ac:dyDescent="0.3">
      <c r="A53" s="15" t="s">
        <v>88</v>
      </c>
      <c r="B53" s="16" t="s">
        <v>60</v>
      </c>
      <c r="C53" s="16" t="s">
        <v>85</v>
      </c>
      <c r="D53" s="16" t="s">
        <v>89</v>
      </c>
      <c r="E53" s="17">
        <v>0</v>
      </c>
      <c r="F53" s="18">
        <f t="shared" si="0"/>
        <v>0</v>
      </c>
      <c r="G53" s="13"/>
      <c r="H53" s="13"/>
      <c r="I53" s="58"/>
    </row>
    <row r="54" spans="1:9" x14ac:dyDescent="0.3">
      <c r="A54" s="15" t="s">
        <v>90</v>
      </c>
      <c r="B54" s="16" t="s">
        <v>60</v>
      </c>
      <c r="C54" s="16" t="s">
        <v>85</v>
      </c>
      <c r="D54" s="16" t="s">
        <v>91</v>
      </c>
      <c r="E54" s="17">
        <v>0</v>
      </c>
      <c r="F54" s="18">
        <f t="shared" si="0"/>
        <v>0</v>
      </c>
      <c r="G54" s="13"/>
      <c r="H54" s="13"/>
      <c r="I54" s="58"/>
    </row>
    <row r="55" spans="1:9" x14ac:dyDescent="0.3">
      <c r="A55" s="15">
        <v>7</v>
      </c>
      <c r="B55" s="16" t="s">
        <v>60</v>
      </c>
      <c r="C55" s="16" t="s">
        <v>85</v>
      </c>
      <c r="D55" s="16" t="s">
        <v>92</v>
      </c>
      <c r="E55" s="17">
        <v>0</v>
      </c>
      <c r="F55" s="18">
        <f t="shared" si="0"/>
        <v>0</v>
      </c>
      <c r="G55" s="13"/>
      <c r="H55" s="13"/>
      <c r="I55" s="58"/>
    </row>
    <row r="56" spans="1:9" x14ac:dyDescent="0.3">
      <c r="A56" s="15">
        <v>8</v>
      </c>
      <c r="B56" s="16" t="s">
        <v>60</v>
      </c>
      <c r="C56" s="16" t="s">
        <v>85</v>
      </c>
      <c r="D56" s="16" t="s">
        <v>93</v>
      </c>
      <c r="E56" s="17">
        <v>0</v>
      </c>
      <c r="F56" s="18">
        <f t="shared" si="0"/>
        <v>0</v>
      </c>
      <c r="G56" s="13"/>
      <c r="H56" s="13"/>
      <c r="I56" s="58"/>
    </row>
    <row r="57" spans="1:9" x14ac:dyDescent="0.3">
      <c r="A57" s="15">
        <v>9</v>
      </c>
      <c r="B57" s="16" t="s">
        <v>60</v>
      </c>
      <c r="C57" s="16" t="s">
        <v>85</v>
      </c>
      <c r="D57" s="16" t="s">
        <v>94</v>
      </c>
      <c r="E57" s="17">
        <v>0</v>
      </c>
      <c r="F57" s="18">
        <f t="shared" si="0"/>
        <v>0</v>
      </c>
      <c r="G57" s="13"/>
      <c r="H57" s="13"/>
      <c r="I57" s="58"/>
    </row>
    <row r="58" spans="1:9" x14ac:dyDescent="0.3">
      <c r="A58" s="15">
        <v>10</v>
      </c>
      <c r="B58" s="16" t="s">
        <v>60</v>
      </c>
      <c r="C58" s="16" t="s">
        <v>85</v>
      </c>
      <c r="D58" s="16" t="s">
        <v>95</v>
      </c>
      <c r="E58" s="17">
        <v>0</v>
      </c>
      <c r="F58" s="18">
        <f t="shared" si="0"/>
        <v>0</v>
      </c>
      <c r="G58" s="13"/>
      <c r="H58" s="13"/>
      <c r="I58" s="58"/>
    </row>
    <row r="59" spans="1:9" x14ac:dyDescent="0.3">
      <c r="A59" s="15">
        <v>11</v>
      </c>
      <c r="B59" s="16" t="s">
        <v>60</v>
      </c>
      <c r="C59" s="16" t="s">
        <v>85</v>
      </c>
      <c r="D59" s="16" t="s">
        <v>96</v>
      </c>
      <c r="E59" s="17">
        <v>0</v>
      </c>
      <c r="F59" s="18">
        <f t="shared" si="0"/>
        <v>0</v>
      </c>
      <c r="G59" s="13"/>
      <c r="H59" s="13"/>
      <c r="I59" s="58"/>
    </row>
    <row r="60" spans="1:9" x14ac:dyDescent="0.3">
      <c r="A60" s="15">
        <v>12</v>
      </c>
      <c r="B60" s="16" t="s">
        <v>60</v>
      </c>
      <c r="C60" s="16" t="s">
        <v>85</v>
      </c>
      <c r="D60" s="16" t="s">
        <v>97</v>
      </c>
      <c r="E60" s="17">
        <v>0</v>
      </c>
      <c r="F60" s="18">
        <f t="shared" si="0"/>
        <v>0</v>
      </c>
      <c r="G60" s="13"/>
      <c r="H60" s="13"/>
      <c r="I60" s="58"/>
    </row>
    <row r="61" spans="1:9" x14ac:dyDescent="0.3">
      <c r="A61" s="15">
        <v>13</v>
      </c>
      <c r="B61" s="16" t="s">
        <v>60</v>
      </c>
      <c r="C61" s="16" t="s">
        <v>85</v>
      </c>
      <c r="D61" s="16" t="s">
        <v>98</v>
      </c>
      <c r="E61" s="17">
        <v>0</v>
      </c>
      <c r="F61" s="18">
        <f t="shared" si="0"/>
        <v>0</v>
      </c>
      <c r="G61" s="13"/>
      <c r="H61" s="13"/>
      <c r="I61" s="58"/>
    </row>
    <row r="62" spans="1:9" x14ac:dyDescent="0.3">
      <c r="A62" s="15">
        <v>15</v>
      </c>
      <c r="B62" s="16" t="s">
        <v>60</v>
      </c>
      <c r="C62" s="16" t="s">
        <v>85</v>
      </c>
      <c r="D62" s="16" t="s">
        <v>99</v>
      </c>
      <c r="E62" s="17">
        <v>4</v>
      </c>
      <c r="F62" s="18">
        <f t="shared" si="0"/>
        <v>8</v>
      </c>
      <c r="G62" s="13"/>
      <c r="H62" s="13"/>
      <c r="I62" s="58"/>
    </row>
    <row r="63" spans="1:9" x14ac:dyDescent="0.3">
      <c r="A63" s="15">
        <v>38</v>
      </c>
      <c r="B63" s="16" t="s">
        <v>60</v>
      </c>
      <c r="C63" s="16" t="s">
        <v>85</v>
      </c>
      <c r="D63" s="16" t="s">
        <v>100</v>
      </c>
      <c r="E63" s="17">
        <v>0</v>
      </c>
      <c r="F63" s="18">
        <f t="shared" si="0"/>
        <v>0</v>
      </c>
      <c r="G63" s="13"/>
      <c r="H63" s="13"/>
      <c r="I63" s="58"/>
    </row>
    <row r="64" spans="1:9" x14ac:dyDescent="0.3">
      <c r="A64" s="15">
        <v>1</v>
      </c>
      <c r="B64" s="16" t="s">
        <v>60</v>
      </c>
      <c r="C64" s="16" t="s">
        <v>101</v>
      </c>
      <c r="D64" s="16" t="s">
        <v>102</v>
      </c>
      <c r="E64" s="17">
        <v>0</v>
      </c>
      <c r="F64" s="18">
        <f t="shared" si="0"/>
        <v>0</v>
      </c>
      <c r="G64" s="13"/>
      <c r="H64" s="13"/>
      <c r="I64" s="58"/>
    </row>
    <row r="65" spans="1:9" x14ac:dyDescent="0.3">
      <c r="A65" s="15">
        <v>2</v>
      </c>
      <c r="B65" s="16" t="s">
        <v>60</v>
      </c>
      <c r="C65" s="16" t="s">
        <v>101</v>
      </c>
      <c r="D65" s="16" t="s">
        <v>103</v>
      </c>
      <c r="E65" s="17">
        <v>1</v>
      </c>
      <c r="F65" s="18">
        <f t="shared" si="0"/>
        <v>2</v>
      </c>
      <c r="G65" s="13"/>
      <c r="H65" s="13"/>
      <c r="I65" s="58"/>
    </row>
    <row r="66" spans="1:9" x14ac:dyDescent="0.3">
      <c r="A66" s="15">
        <v>3</v>
      </c>
      <c r="B66" s="16" t="s">
        <v>60</v>
      </c>
      <c r="C66" s="16" t="s">
        <v>101</v>
      </c>
      <c r="D66" s="16" t="s">
        <v>104</v>
      </c>
      <c r="E66" s="17">
        <v>1</v>
      </c>
      <c r="F66" s="18">
        <f t="shared" si="0"/>
        <v>2</v>
      </c>
      <c r="G66" s="13"/>
      <c r="H66" s="13"/>
      <c r="I66" s="58"/>
    </row>
    <row r="67" spans="1:9" x14ac:dyDescent="0.3">
      <c r="A67" s="15">
        <v>112</v>
      </c>
      <c r="B67" s="16" t="s">
        <v>60</v>
      </c>
      <c r="C67" s="16" t="s">
        <v>101</v>
      </c>
      <c r="D67" s="16" t="s">
        <v>105</v>
      </c>
      <c r="E67" s="17">
        <v>1</v>
      </c>
      <c r="F67" s="18">
        <f t="shared" si="0"/>
        <v>2</v>
      </c>
      <c r="G67" s="13"/>
      <c r="H67" s="13"/>
      <c r="I67" s="58"/>
    </row>
    <row r="68" spans="1:9" x14ac:dyDescent="0.3">
      <c r="A68" s="15">
        <v>19</v>
      </c>
      <c r="B68" s="16" t="s">
        <v>60</v>
      </c>
      <c r="C68" s="16" t="s">
        <v>101</v>
      </c>
      <c r="D68" s="16" t="s">
        <v>106</v>
      </c>
      <c r="E68" s="17">
        <v>0</v>
      </c>
      <c r="F68" s="18">
        <f t="shared" si="0"/>
        <v>0</v>
      </c>
      <c r="G68" s="13"/>
      <c r="H68" s="13"/>
      <c r="I68" s="58"/>
    </row>
    <row r="69" spans="1:9" x14ac:dyDescent="0.3">
      <c r="A69" s="15">
        <v>23</v>
      </c>
      <c r="B69" s="16" t="s">
        <v>60</v>
      </c>
      <c r="C69" s="16" t="s">
        <v>101</v>
      </c>
      <c r="D69" s="16" t="s">
        <v>107</v>
      </c>
      <c r="E69" s="17">
        <v>0</v>
      </c>
      <c r="F69" s="18">
        <f t="shared" si="0"/>
        <v>0</v>
      </c>
      <c r="G69" s="13"/>
      <c r="H69" s="13"/>
      <c r="I69" s="58"/>
    </row>
    <row r="70" spans="1:9" x14ac:dyDescent="0.3">
      <c r="A70" s="15">
        <v>24</v>
      </c>
      <c r="B70" s="16" t="s">
        <v>60</v>
      </c>
      <c r="C70" s="16" t="s">
        <v>101</v>
      </c>
      <c r="D70" s="16" t="s">
        <v>108</v>
      </c>
      <c r="E70" s="17">
        <v>0</v>
      </c>
      <c r="F70" s="18">
        <f t="shared" si="0"/>
        <v>0</v>
      </c>
      <c r="G70" s="13"/>
      <c r="H70" s="13"/>
      <c r="I70" s="58"/>
    </row>
    <row r="71" spans="1:9" x14ac:dyDescent="0.3">
      <c r="A71" s="15">
        <v>39</v>
      </c>
      <c r="B71" s="16" t="s">
        <v>60</v>
      </c>
      <c r="C71" s="16" t="s">
        <v>101</v>
      </c>
      <c r="D71" s="16" t="s">
        <v>109</v>
      </c>
      <c r="E71" s="17">
        <v>0</v>
      </c>
      <c r="F71" s="18">
        <f t="shared" si="0"/>
        <v>0</v>
      </c>
      <c r="G71" s="13"/>
      <c r="H71" s="13"/>
      <c r="I71" s="58"/>
    </row>
    <row r="72" spans="1:9" x14ac:dyDescent="0.3">
      <c r="A72" s="15">
        <v>40</v>
      </c>
      <c r="B72" s="16" t="s">
        <v>60</v>
      </c>
      <c r="C72" s="16" t="s">
        <v>101</v>
      </c>
      <c r="D72" s="16" t="s">
        <v>110</v>
      </c>
      <c r="E72" s="17">
        <v>0</v>
      </c>
      <c r="F72" s="18">
        <f t="shared" si="0"/>
        <v>0</v>
      </c>
      <c r="G72" s="13"/>
      <c r="H72" s="13"/>
      <c r="I72" s="58"/>
    </row>
    <row r="73" spans="1:9" x14ac:dyDescent="0.3">
      <c r="A73" s="15">
        <v>121</v>
      </c>
      <c r="B73" s="16" t="s">
        <v>60</v>
      </c>
      <c r="C73" s="16" t="s">
        <v>101</v>
      </c>
      <c r="D73" s="16" t="s">
        <v>111</v>
      </c>
      <c r="E73" s="17">
        <v>0</v>
      </c>
      <c r="F73" s="18">
        <f t="shared" si="0"/>
        <v>0</v>
      </c>
      <c r="G73" s="13"/>
      <c r="H73" s="13"/>
      <c r="I73" s="58"/>
    </row>
    <row r="74" spans="1:9" x14ac:dyDescent="0.3">
      <c r="A74" s="15">
        <v>64</v>
      </c>
      <c r="B74" s="16" t="s">
        <v>60</v>
      </c>
      <c r="C74" s="16" t="s">
        <v>112</v>
      </c>
      <c r="D74" s="16" t="s">
        <v>113</v>
      </c>
      <c r="E74" s="17">
        <v>14</v>
      </c>
      <c r="F74" s="18">
        <f t="shared" si="0"/>
        <v>28</v>
      </c>
      <c r="G74" s="13"/>
      <c r="H74" s="13"/>
      <c r="I74" s="58"/>
    </row>
    <row r="75" spans="1:9" x14ac:dyDescent="0.3">
      <c r="A75" s="15">
        <v>19</v>
      </c>
      <c r="B75" s="16" t="s">
        <v>60</v>
      </c>
      <c r="C75" s="16" t="s">
        <v>114</v>
      </c>
      <c r="D75" s="16" t="s">
        <v>115</v>
      </c>
      <c r="E75" s="17">
        <v>11</v>
      </c>
      <c r="F75" s="18">
        <f t="shared" si="0"/>
        <v>22</v>
      </c>
      <c r="G75" s="13"/>
      <c r="H75" s="13"/>
      <c r="I75" s="58"/>
    </row>
    <row r="76" spans="1:9" x14ac:dyDescent="0.3">
      <c r="A76" s="15">
        <v>211</v>
      </c>
      <c r="B76" s="16" t="s">
        <v>60</v>
      </c>
      <c r="C76" s="16" t="s">
        <v>114</v>
      </c>
      <c r="D76" s="16" t="s">
        <v>116</v>
      </c>
      <c r="E76" s="17">
        <v>1</v>
      </c>
      <c r="F76" s="18">
        <f t="shared" si="0"/>
        <v>2</v>
      </c>
      <c r="G76" s="13"/>
      <c r="H76" s="13"/>
      <c r="I76" s="58"/>
    </row>
    <row r="77" spans="1:9" x14ac:dyDescent="0.3">
      <c r="A77" s="15">
        <v>212</v>
      </c>
      <c r="B77" s="16" t="s">
        <v>60</v>
      </c>
      <c r="C77" s="16" t="s">
        <v>114</v>
      </c>
      <c r="D77" s="16" t="s">
        <v>117</v>
      </c>
      <c r="E77" s="17">
        <v>0</v>
      </c>
      <c r="F77" s="18">
        <f t="shared" si="0"/>
        <v>0</v>
      </c>
      <c r="G77" s="13"/>
      <c r="H77" s="13"/>
      <c r="I77" s="58"/>
    </row>
    <row r="78" spans="1:9" x14ac:dyDescent="0.3">
      <c r="A78" s="15">
        <v>22</v>
      </c>
      <c r="B78" s="16" t="s">
        <v>60</v>
      </c>
      <c r="C78" s="16" t="s">
        <v>114</v>
      </c>
      <c r="D78" s="16" t="s">
        <v>118</v>
      </c>
      <c r="E78" s="17">
        <v>0</v>
      </c>
      <c r="F78" s="18">
        <f t="shared" si="0"/>
        <v>0</v>
      </c>
      <c r="G78" s="13"/>
      <c r="H78" s="13"/>
      <c r="I78" s="58"/>
    </row>
    <row r="79" spans="1:9" x14ac:dyDescent="0.3">
      <c r="A79" s="15">
        <v>22</v>
      </c>
      <c r="B79" s="16" t="s">
        <v>60</v>
      </c>
      <c r="C79" s="16" t="s">
        <v>114</v>
      </c>
      <c r="D79" s="16" t="s">
        <v>119</v>
      </c>
      <c r="E79" s="17">
        <v>0</v>
      </c>
      <c r="F79" s="18">
        <f t="shared" si="0"/>
        <v>0</v>
      </c>
      <c r="G79" s="13"/>
      <c r="H79" s="13"/>
      <c r="I79" s="58"/>
    </row>
    <row r="80" spans="1:9" x14ac:dyDescent="0.3">
      <c r="A80" s="15">
        <v>22</v>
      </c>
      <c r="B80" s="16" t="s">
        <v>60</v>
      </c>
      <c r="C80" s="16" t="s">
        <v>114</v>
      </c>
      <c r="D80" s="16" t="s">
        <v>120</v>
      </c>
      <c r="E80" s="17">
        <v>1</v>
      </c>
      <c r="F80" s="18">
        <f t="shared" si="0"/>
        <v>2</v>
      </c>
      <c r="G80" s="13"/>
      <c r="H80" s="13"/>
      <c r="I80" s="58"/>
    </row>
    <row r="81" spans="1:9" x14ac:dyDescent="0.3">
      <c r="A81" s="15">
        <v>22</v>
      </c>
      <c r="B81" s="16" t="s">
        <v>60</v>
      </c>
      <c r="C81" s="16" t="s">
        <v>114</v>
      </c>
      <c r="D81" s="16" t="s">
        <v>121</v>
      </c>
      <c r="E81" s="17">
        <v>0</v>
      </c>
      <c r="F81" s="18">
        <f t="shared" si="0"/>
        <v>0</v>
      </c>
      <c r="G81" s="13"/>
      <c r="H81" s="13"/>
      <c r="I81" s="58"/>
    </row>
    <row r="82" spans="1:9" x14ac:dyDescent="0.3">
      <c r="A82" s="15">
        <v>97</v>
      </c>
      <c r="B82" s="16" t="s">
        <v>60</v>
      </c>
      <c r="C82" s="16" t="s">
        <v>114</v>
      </c>
      <c r="D82" s="16" t="s">
        <v>122</v>
      </c>
      <c r="E82" s="17">
        <v>0</v>
      </c>
      <c r="F82" s="18">
        <f t="shared" si="0"/>
        <v>0</v>
      </c>
      <c r="G82" s="13"/>
      <c r="H82" s="13"/>
      <c r="I82" s="58"/>
    </row>
    <row r="83" spans="1:9" x14ac:dyDescent="0.3">
      <c r="A83" s="15">
        <v>98</v>
      </c>
      <c r="B83" s="16" t="s">
        <v>60</v>
      </c>
      <c r="C83" s="16" t="s">
        <v>114</v>
      </c>
      <c r="D83" s="16" t="s">
        <v>123</v>
      </c>
      <c r="E83" s="17">
        <v>0</v>
      </c>
      <c r="F83" s="18">
        <f t="shared" si="0"/>
        <v>0</v>
      </c>
      <c r="G83" s="13"/>
      <c r="H83" s="13"/>
      <c r="I83" s="58"/>
    </row>
    <row r="84" spans="1:9" x14ac:dyDescent="0.3">
      <c r="A84" s="15">
        <v>99</v>
      </c>
      <c r="B84" s="16" t="s">
        <v>60</v>
      </c>
      <c r="C84" s="16" t="s">
        <v>114</v>
      </c>
      <c r="D84" s="16" t="s">
        <v>124</v>
      </c>
      <c r="E84" s="17">
        <v>0</v>
      </c>
      <c r="F84" s="18">
        <f t="shared" si="0"/>
        <v>0</v>
      </c>
      <c r="G84" s="13"/>
      <c r="H84" s="13"/>
      <c r="I84" s="58"/>
    </row>
    <row r="85" spans="1:9" x14ac:dyDescent="0.3">
      <c r="A85" s="15">
        <v>100</v>
      </c>
      <c r="B85" s="16" t="s">
        <v>60</v>
      </c>
      <c r="C85" s="16" t="s">
        <v>114</v>
      </c>
      <c r="D85" s="16" t="s">
        <v>125</v>
      </c>
      <c r="E85" s="17">
        <v>0</v>
      </c>
      <c r="F85" s="18">
        <f t="shared" si="0"/>
        <v>0</v>
      </c>
      <c r="G85" s="13"/>
      <c r="H85" s="13"/>
      <c r="I85" s="58"/>
    </row>
    <row r="86" spans="1:9" x14ac:dyDescent="0.3">
      <c r="A86" s="15">
        <v>101</v>
      </c>
      <c r="B86" s="16" t="s">
        <v>60</v>
      </c>
      <c r="C86" s="16" t="s">
        <v>114</v>
      </c>
      <c r="D86" s="16" t="s">
        <v>126</v>
      </c>
      <c r="E86" s="17">
        <v>0</v>
      </c>
      <c r="F86" s="18">
        <f t="shared" si="0"/>
        <v>0</v>
      </c>
      <c r="G86" s="13"/>
      <c r="H86" s="13"/>
      <c r="I86" s="58"/>
    </row>
    <row r="87" spans="1:9" x14ac:dyDescent="0.3">
      <c r="A87" s="15">
        <v>102</v>
      </c>
      <c r="B87" s="16" t="s">
        <v>60</v>
      </c>
      <c r="C87" s="16" t="s">
        <v>114</v>
      </c>
      <c r="D87" s="16" t="s">
        <v>127</v>
      </c>
      <c r="E87" s="17">
        <v>0</v>
      </c>
      <c r="F87" s="18">
        <f t="shared" si="0"/>
        <v>0</v>
      </c>
      <c r="G87" s="13"/>
      <c r="H87" s="13"/>
      <c r="I87" s="58"/>
    </row>
    <row r="88" spans="1:9" x14ac:dyDescent="0.3">
      <c r="A88" s="15">
        <v>102</v>
      </c>
      <c r="B88" s="16" t="s">
        <v>60</v>
      </c>
      <c r="C88" s="16" t="s">
        <v>114</v>
      </c>
      <c r="D88" s="16" t="s">
        <v>128</v>
      </c>
      <c r="E88" s="17">
        <v>0</v>
      </c>
      <c r="F88" s="18">
        <f t="shared" si="0"/>
        <v>0</v>
      </c>
      <c r="G88" s="13"/>
      <c r="H88" s="13"/>
      <c r="I88" s="58"/>
    </row>
    <row r="89" spans="1:9" x14ac:dyDescent="0.3">
      <c r="A89" s="15">
        <v>103</v>
      </c>
      <c r="B89" s="16" t="s">
        <v>60</v>
      </c>
      <c r="C89" s="16" t="s">
        <v>114</v>
      </c>
      <c r="D89" s="16" t="s">
        <v>129</v>
      </c>
      <c r="E89" s="17">
        <v>1</v>
      </c>
      <c r="F89" s="18">
        <f t="shared" si="0"/>
        <v>2</v>
      </c>
      <c r="G89" s="13"/>
      <c r="H89" s="13"/>
      <c r="I89" s="58"/>
    </row>
    <row r="90" spans="1:9" x14ac:dyDescent="0.3">
      <c r="A90" s="15">
        <v>104</v>
      </c>
      <c r="B90" s="16" t="s">
        <v>60</v>
      </c>
      <c r="C90" s="16" t="s">
        <v>114</v>
      </c>
      <c r="D90" s="16" t="s">
        <v>130</v>
      </c>
      <c r="E90" s="17">
        <v>0</v>
      </c>
      <c r="F90" s="18">
        <f t="shared" si="0"/>
        <v>0</v>
      </c>
      <c r="G90" s="13"/>
      <c r="H90" s="13"/>
      <c r="I90" s="58"/>
    </row>
    <row r="91" spans="1:9" x14ac:dyDescent="0.3">
      <c r="A91" s="15">
        <v>105</v>
      </c>
      <c r="B91" s="16" t="s">
        <v>60</v>
      </c>
      <c r="C91" s="16" t="s">
        <v>114</v>
      </c>
      <c r="D91" s="16" t="s">
        <v>131</v>
      </c>
      <c r="E91" s="17">
        <v>0</v>
      </c>
      <c r="F91" s="18">
        <f t="shared" si="0"/>
        <v>0</v>
      </c>
      <c r="G91" s="13"/>
      <c r="H91" s="13"/>
      <c r="I91" s="58"/>
    </row>
    <row r="92" spans="1:9" x14ac:dyDescent="0.3">
      <c r="A92" s="15">
        <v>14</v>
      </c>
      <c r="B92" s="16" t="s">
        <v>60</v>
      </c>
      <c r="C92" s="16" t="s">
        <v>132</v>
      </c>
      <c r="D92" s="16" t="s">
        <v>133</v>
      </c>
      <c r="E92" s="17">
        <v>0</v>
      </c>
      <c r="F92" s="18">
        <f t="shared" si="0"/>
        <v>0</v>
      </c>
      <c r="G92" s="13"/>
      <c r="H92" s="13"/>
      <c r="I92" s="58"/>
    </row>
    <row r="93" spans="1:9" x14ac:dyDescent="0.3">
      <c r="A93" s="15">
        <v>16</v>
      </c>
      <c r="B93" s="16" t="s">
        <v>60</v>
      </c>
      <c r="C93" s="16" t="s">
        <v>132</v>
      </c>
      <c r="D93" s="16" t="s">
        <v>134</v>
      </c>
      <c r="E93" s="17">
        <v>0</v>
      </c>
      <c r="F93" s="18">
        <f t="shared" si="0"/>
        <v>0</v>
      </c>
      <c r="G93" s="13"/>
      <c r="H93" s="13"/>
      <c r="I93" s="58"/>
    </row>
    <row r="94" spans="1:9" x14ac:dyDescent="0.3">
      <c r="A94" s="15">
        <v>17</v>
      </c>
      <c r="B94" s="16" t="s">
        <v>60</v>
      </c>
      <c r="C94" s="16" t="s">
        <v>132</v>
      </c>
      <c r="D94" s="16" t="s">
        <v>135</v>
      </c>
      <c r="E94" s="17">
        <v>0</v>
      </c>
      <c r="F94" s="18">
        <f t="shared" ref="F94:F148" si="1">E94*$I$26</f>
        <v>0</v>
      </c>
      <c r="G94" s="13"/>
      <c r="H94" s="13"/>
      <c r="I94" s="58"/>
    </row>
    <row r="95" spans="1:9" x14ac:dyDescent="0.3">
      <c r="A95" s="15">
        <v>18</v>
      </c>
      <c r="B95" s="16" t="s">
        <v>60</v>
      </c>
      <c r="C95" s="16" t="s">
        <v>132</v>
      </c>
      <c r="D95" s="16" t="s">
        <v>136</v>
      </c>
      <c r="E95" s="17">
        <v>0</v>
      </c>
      <c r="F95" s="18">
        <f t="shared" si="1"/>
        <v>0</v>
      </c>
      <c r="G95" s="13"/>
      <c r="H95" s="13"/>
      <c r="I95" s="58"/>
    </row>
    <row r="96" spans="1:9" x14ac:dyDescent="0.3">
      <c r="A96" s="15">
        <v>20</v>
      </c>
      <c r="B96" s="16" t="s">
        <v>60</v>
      </c>
      <c r="C96" s="16" t="s">
        <v>132</v>
      </c>
      <c r="D96" s="16" t="s">
        <v>137</v>
      </c>
      <c r="E96" s="17">
        <v>1</v>
      </c>
      <c r="F96" s="18">
        <f t="shared" si="1"/>
        <v>2</v>
      </c>
      <c r="G96" s="13"/>
      <c r="H96" s="13"/>
      <c r="I96" s="58"/>
    </row>
    <row r="97" spans="1:9" x14ac:dyDescent="0.3">
      <c r="A97" s="15">
        <v>43</v>
      </c>
      <c r="B97" s="16" t="s">
        <v>60</v>
      </c>
      <c r="C97" s="16" t="s">
        <v>132</v>
      </c>
      <c r="D97" s="16" t="s">
        <v>138</v>
      </c>
      <c r="E97" s="17">
        <v>0</v>
      </c>
      <c r="F97" s="18">
        <f t="shared" si="1"/>
        <v>0</v>
      </c>
      <c r="G97" s="13"/>
      <c r="H97" s="13"/>
      <c r="I97" s="58"/>
    </row>
    <row r="98" spans="1:9" x14ac:dyDescent="0.3">
      <c r="A98" s="15">
        <v>481</v>
      </c>
      <c r="B98" s="16" t="s">
        <v>60</v>
      </c>
      <c r="C98" s="16" t="s">
        <v>132</v>
      </c>
      <c r="D98" s="16" t="s">
        <v>139</v>
      </c>
      <c r="E98" s="17">
        <v>0</v>
      </c>
      <c r="F98" s="18">
        <f t="shared" si="1"/>
        <v>0</v>
      </c>
      <c r="G98" s="13"/>
      <c r="H98" s="13"/>
      <c r="I98" s="58"/>
    </row>
    <row r="99" spans="1:9" x14ac:dyDescent="0.3">
      <c r="A99" s="15">
        <v>45</v>
      </c>
      <c r="B99" s="16" t="s">
        <v>60</v>
      </c>
      <c r="C99" s="16" t="s">
        <v>140</v>
      </c>
      <c r="D99" s="16" t="s">
        <v>141</v>
      </c>
      <c r="E99" s="17">
        <v>2</v>
      </c>
      <c r="F99" s="18">
        <f t="shared" si="1"/>
        <v>4</v>
      </c>
      <c r="G99" s="13"/>
      <c r="H99" s="13"/>
      <c r="I99" s="58"/>
    </row>
    <row r="100" spans="1:9" x14ac:dyDescent="0.3">
      <c r="A100" s="15">
        <v>461</v>
      </c>
      <c r="B100" s="16" t="s">
        <v>60</v>
      </c>
      <c r="C100" s="16" t="s">
        <v>140</v>
      </c>
      <c r="D100" s="16" t="s">
        <v>142</v>
      </c>
      <c r="E100" s="17">
        <v>1</v>
      </c>
      <c r="F100" s="18">
        <f t="shared" si="1"/>
        <v>2</v>
      </c>
      <c r="G100" s="13"/>
      <c r="H100" s="13"/>
      <c r="I100" s="58"/>
    </row>
    <row r="101" spans="1:9" x14ac:dyDescent="0.3">
      <c r="A101" s="15">
        <v>471</v>
      </c>
      <c r="B101" s="16" t="s">
        <v>60</v>
      </c>
      <c r="C101" s="16" t="s">
        <v>140</v>
      </c>
      <c r="D101" s="16" t="s">
        <v>143</v>
      </c>
      <c r="E101" s="17">
        <v>1</v>
      </c>
      <c r="F101" s="18">
        <f t="shared" si="1"/>
        <v>2</v>
      </c>
      <c r="G101" s="13"/>
      <c r="H101" s="13"/>
      <c r="I101" s="58"/>
    </row>
    <row r="102" spans="1:9" x14ac:dyDescent="0.3">
      <c r="A102" s="15">
        <v>462</v>
      </c>
      <c r="B102" s="16" t="s">
        <v>60</v>
      </c>
      <c r="C102" s="16" t="s">
        <v>140</v>
      </c>
      <c r="D102" s="16" t="s">
        <v>144</v>
      </c>
      <c r="E102" s="17">
        <v>1</v>
      </c>
      <c r="F102" s="18">
        <f t="shared" si="1"/>
        <v>2</v>
      </c>
      <c r="G102" s="13"/>
      <c r="H102" s="13"/>
      <c r="I102" s="58"/>
    </row>
    <row r="103" spans="1:9" x14ac:dyDescent="0.3">
      <c r="A103" s="15">
        <v>472</v>
      </c>
      <c r="B103" s="16" t="s">
        <v>60</v>
      </c>
      <c r="C103" s="16" t="s">
        <v>140</v>
      </c>
      <c r="D103" s="16" t="s">
        <v>145</v>
      </c>
      <c r="E103" s="17">
        <v>0</v>
      </c>
      <c r="F103" s="18">
        <f t="shared" si="1"/>
        <v>0</v>
      </c>
      <c r="G103" s="13"/>
      <c r="H103" s="13"/>
      <c r="I103" s="58"/>
    </row>
    <row r="104" spans="1:9" x14ac:dyDescent="0.3">
      <c r="A104" s="15">
        <v>48</v>
      </c>
      <c r="B104" s="16" t="s">
        <v>60</v>
      </c>
      <c r="C104" s="16" t="s">
        <v>47</v>
      </c>
      <c r="D104" s="16" t="s">
        <v>146</v>
      </c>
      <c r="E104" s="17">
        <v>72</v>
      </c>
      <c r="F104" s="18">
        <f t="shared" si="1"/>
        <v>144</v>
      </c>
      <c r="G104" s="13"/>
      <c r="H104" s="13"/>
      <c r="I104" s="58"/>
    </row>
    <row r="105" spans="1:9" x14ac:dyDescent="0.3">
      <c r="A105" s="15">
        <v>49</v>
      </c>
      <c r="B105" s="16" t="s">
        <v>147</v>
      </c>
      <c r="C105" s="16" t="s">
        <v>148</v>
      </c>
      <c r="D105" s="16" t="s">
        <v>149</v>
      </c>
      <c r="E105" s="17">
        <v>0</v>
      </c>
      <c r="F105" s="18">
        <f t="shared" si="1"/>
        <v>0</v>
      </c>
      <c r="G105" s="13"/>
      <c r="H105" s="13"/>
      <c r="I105" s="58"/>
    </row>
    <row r="106" spans="1:9" x14ac:dyDescent="0.3">
      <c r="A106" s="15">
        <v>50</v>
      </c>
      <c r="B106" s="16" t="s">
        <v>147</v>
      </c>
      <c r="C106" s="16" t="s">
        <v>80</v>
      </c>
      <c r="D106" s="16" t="s">
        <v>150</v>
      </c>
      <c r="E106" s="17">
        <v>0</v>
      </c>
      <c r="F106" s="18">
        <f t="shared" si="1"/>
        <v>0</v>
      </c>
      <c r="G106" s="13"/>
      <c r="H106" s="13"/>
      <c r="I106" s="58"/>
    </row>
    <row r="107" spans="1:9" x14ac:dyDescent="0.3">
      <c r="A107" s="15">
        <v>52</v>
      </c>
      <c r="B107" s="16" t="s">
        <v>147</v>
      </c>
      <c r="C107" s="16" t="s">
        <v>132</v>
      </c>
      <c r="D107" s="16" t="s">
        <v>151</v>
      </c>
      <c r="E107" s="17">
        <v>0</v>
      </c>
      <c r="F107" s="18">
        <f t="shared" si="1"/>
        <v>0</v>
      </c>
      <c r="G107" s="13"/>
      <c r="H107" s="13"/>
      <c r="I107" s="58"/>
    </row>
    <row r="108" spans="1:9" x14ac:dyDescent="0.3">
      <c r="A108" s="15">
        <v>53</v>
      </c>
      <c r="B108" s="16" t="s">
        <v>147</v>
      </c>
      <c r="C108" s="16" t="s">
        <v>47</v>
      </c>
      <c r="D108" s="16" t="s">
        <v>152</v>
      </c>
      <c r="E108" s="17">
        <v>2</v>
      </c>
      <c r="F108" s="18">
        <f t="shared" si="1"/>
        <v>4</v>
      </c>
      <c r="G108" s="13"/>
      <c r="H108" s="13"/>
      <c r="I108" s="58"/>
    </row>
    <row r="109" spans="1:9" x14ac:dyDescent="0.3">
      <c r="A109" s="15">
        <v>54</v>
      </c>
      <c r="B109" s="16" t="s">
        <v>153</v>
      </c>
      <c r="C109" s="16" t="s">
        <v>80</v>
      </c>
      <c r="D109" s="16" t="s">
        <v>154</v>
      </c>
      <c r="E109" s="17">
        <v>0</v>
      </c>
      <c r="F109" s="18">
        <f t="shared" si="1"/>
        <v>0</v>
      </c>
      <c r="G109" s="13"/>
      <c r="H109" s="13"/>
      <c r="I109" s="58"/>
    </row>
    <row r="110" spans="1:9" x14ac:dyDescent="0.3">
      <c r="A110" s="15">
        <v>55</v>
      </c>
      <c r="B110" s="16" t="s">
        <v>153</v>
      </c>
      <c r="C110" s="16" t="s">
        <v>132</v>
      </c>
      <c r="D110" s="16" t="s">
        <v>155</v>
      </c>
      <c r="E110" s="17">
        <v>0</v>
      </c>
      <c r="F110" s="18">
        <f t="shared" si="1"/>
        <v>0</v>
      </c>
      <c r="G110" s="13"/>
      <c r="H110" s="13"/>
      <c r="I110" s="58"/>
    </row>
    <row r="111" spans="1:9" x14ac:dyDescent="0.3">
      <c r="A111" s="15">
        <v>56</v>
      </c>
      <c r="B111" s="16" t="s">
        <v>153</v>
      </c>
      <c r="C111" s="16" t="s">
        <v>132</v>
      </c>
      <c r="D111" s="16" t="s">
        <v>156</v>
      </c>
      <c r="E111" s="17">
        <v>0</v>
      </c>
      <c r="F111" s="18">
        <f t="shared" si="1"/>
        <v>0</v>
      </c>
      <c r="G111" s="13"/>
      <c r="H111" s="13"/>
      <c r="I111" s="58"/>
    </row>
    <row r="112" spans="1:9" x14ac:dyDescent="0.3">
      <c r="A112" s="15">
        <v>59</v>
      </c>
      <c r="B112" s="16" t="s">
        <v>153</v>
      </c>
      <c r="C112" s="16" t="s">
        <v>47</v>
      </c>
      <c r="D112" s="16" t="s">
        <v>157</v>
      </c>
      <c r="E112" s="17">
        <v>1</v>
      </c>
      <c r="F112" s="18">
        <f t="shared" si="1"/>
        <v>2</v>
      </c>
      <c r="G112" s="13"/>
      <c r="H112" s="13"/>
      <c r="I112" s="58"/>
    </row>
    <row r="113" spans="1:9" x14ac:dyDescent="0.3">
      <c r="A113" s="15">
        <v>60</v>
      </c>
      <c r="B113" s="16" t="s">
        <v>158</v>
      </c>
      <c r="C113" s="16" t="s">
        <v>159</v>
      </c>
      <c r="D113" s="16" t="s">
        <v>160</v>
      </c>
      <c r="E113" s="17">
        <v>0</v>
      </c>
      <c r="F113" s="18">
        <f t="shared" si="1"/>
        <v>0</v>
      </c>
      <c r="G113" s="13"/>
      <c r="H113" s="13"/>
      <c r="I113" s="58"/>
    </row>
    <row r="114" spans="1:9" x14ac:dyDescent="0.3">
      <c r="A114" s="15">
        <v>61</v>
      </c>
      <c r="B114" s="16" t="s">
        <v>158</v>
      </c>
      <c r="C114" s="16" t="s">
        <v>159</v>
      </c>
      <c r="D114" s="16" t="s">
        <v>161</v>
      </c>
      <c r="E114" s="17">
        <v>0</v>
      </c>
      <c r="F114" s="18">
        <f t="shared" si="1"/>
        <v>0</v>
      </c>
      <c r="G114" s="13"/>
      <c r="H114" s="13"/>
      <c r="I114" s="58"/>
    </row>
    <row r="115" spans="1:9" x14ac:dyDescent="0.3">
      <c r="A115" s="15"/>
      <c r="B115" s="16" t="s">
        <v>158</v>
      </c>
      <c r="C115" s="16" t="s">
        <v>159</v>
      </c>
      <c r="D115" s="16" t="s">
        <v>162</v>
      </c>
      <c r="E115" s="17">
        <v>0</v>
      </c>
      <c r="F115" s="18">
        <f t="shared" si="1"/>
        <v>0</v>
      </c>
      <c r="G115" s="13"/>
      <c r="H115" s="13"/>
      <c r="I115" s="58"/>
    </row>
    <row r="116" spans="1:9" x14ac:dyDescent="0.3">
      <c r="A116" s="15">
        <v>118</v>
      </c>
      <c r="B116" s="16" t="s">
        <v>158</v>
      </c>
      <c r="C116" s="16" t="s">
        <v>163</v>
      </c>
      <c r="D116" s="16" t="s">
        <v>164</v>
      </c>
      <c r="E116" s="17">
        <v>0</v>
      </c>
      <c r="F116" s="18">
        <f t="shared" si="1"/>
        <v>0</v>
      </c>
      <c r="G116" s="13"/>
      <c r="H116" s="13"/>
      <c r="I116" s="58"/>
    </row>
    <row r="117" spans="1:9" x14ac:dyDescent="0.3">
      <c r="A117" s="15">
        <v>62</v>
      </c>
      <c r="B117" s="16" t="s">
        <v>158</v>
      </c>
      <c r="C117" s="16" t="s">
        <v>163</v>
      </c>
      <c r="D117" s="16" t="s">
        <v>165</v>
      </c>
      <c r="E117" s="17">
        <v>0</v>
      </c>
      <c r="F117" s="18">
        <f t="shared" si="1"/>
        <v>0</v>
      </c>
      <c r="G117" s="13"/>
      <c r="H117" s="13"/>
      <c r="I117" s="58"/>
    </row>
    <row r="118" spans="1:9" x14ac:dyDescent="0.3">
      <c r="A118" s="15">
        <v>65</v>
      </c>
      <c r="B118" s="16" t="s">
        <v>158</v>
      </c>
      <c r="C118" s="16" t="s">
        <v>163</v>
      </c>
      <c r="D118" s="16" t="s">
        <v>166</v>
      </c>
      <c r="E118" s="17">
        <v>0</v>
      </c>
      <c r="F118" s="18">
        <f t="shared" si="1"/>
        <v>0</v>
      </c>
      <c r="G118" s="13"/>
      <c r="H118" s="13"/>
      <c r="I118" s="58"/>
    </row>
    <row r="119" spans="1:9" x14ac:dyDescent="0.3">
      <c r="A119" s="15">
        <v>66</v>
      </c>
      <c r="B119" s="16" t="s">
        <v>158</v>
      </c>
      <c r="C119" s="16" t="s">
        <v>132</v>
      </c>
      <c r="D119" s="16" t="s">
        <v>167</v>
      </c>
      <c r="E119" s="17">
        <v>0</v>
      </c>
      <c r="F119" s="18">
        <f t="shared" si="1"/>
        <v>0</v>
      </c>
      <c r="G119" s="13"/>
      <c r="H119" s="13"/>
      <c r="I119" s="58"/>
    </row>
    <row r="120" spans="1:9" x14ac:dyDescent="0.3">
      <c r="A120" s="15">
        <v>67</v>
      </c>
      <c r="B120" s="16" t="s">
        <v>158</v>
      </c>
      <c r="C120" s="16" t="s">
        <v>47</v>
      </c>
      <c r="D120" s="16" t="s">
        <v>168</v>
      </c>
      <c r="E120" s="17">
        <v>0</v>
      </c>
      <c r="F120" s="18">
        <f t="shared" si="1"/>
        <v>0</v>
      </c>
      <c r="G120" s="13"/>
      <c r="H120" s="13"/>
      <c r="I120" s="58"/>
    </row>
    <row r="121" spans="1:9" x14ac:dyDescent="0.3">
      <c r="A121" s="15">
        <v>68</v>
      </c>
      <c r="B121" s="16" t="s">
        <v>169</v>
      </c>
      <c r="C121" s="16" t="s">
        <v>163</v>
      </c>
      <c r="D121" s="16" t="s">
        <v>170</v>
      </c>
      <c r="E121" s="17">
        <v>1</v>
      </c>
      <c r="F121" s="18">
        <f t="shared" si="1"/>
        <v>2</v>
      </c>
      <c r="G121" s="13"/>
      <c r="H121" s="13"/>
      <c r="I121" s="58"/>
    </row>
    <row r="122" spans="1:9" x14ac:dyDescent="0.3">
      <c r="A122" s="15"/>
      <c r="B122" s="16" t="s">
        <v>169</v>
      </c>
      <c r="C122" s="16" t="s">
        <v>163</v>
      </c>
      <c r="D122" s="16" t="s">
        <v>171</v>
      </c>
      <c r="E122" s="17">
        <v>0</v>
      </c>
      <c r="F122" s="18">
        <f t="shared" si="1"/>
        <v>0</v>
      </c>
      <c r="G122" s="13"/>
      <c r="H122" s="13"/>
      <c r="I122" s="58"/>
    </row>
    <row r="123" spans="1:9" x14ac:dyDescent="0.3">
      <c r="A123" s="15">
        <v>69</v>
      </c>
      <c r="B123" s="16" t="s">
        <v>169</v>
      </c>
      <c r="C123" s="16" t="s">
        <v>159</v>
      </c>
      <c r="D123" s="16" t="s">
        <v>172</v>
      </c>
      <c r="E123" s="17">
        <v>0</v>
      </c>
      <c r="F123" s="18">
        <f t="shared" si="1"/>
        <v>0</v>
      </c>
      <c r="G123" s="13"/>
      <c r="H123" s="13"/>
      <c r="I123" s="58"/>
    </row>
    <row r="124" spans="1:9" x14ac:dyDescent="0.3">
      <c r="A124" s="15">
        <v>71</v>
      </c>
      <c r="B124" s="16" t="s">
        <v>169</v>
      </c>
      <c r="C124" s="16" t="s">
        <v>173</v>
      </c>
      <c r="D124" s="16" t="s">
        <v>174</v>
      </c>
      <c r="E124" s="17">
        <v>0</v>
      </c>
      <c r="F124" s="18">
        <f t="shared" si="1"/>
        <v>0</v>
      </c>
      <c r="G124" s="13"/>
      <c r="H124" s="13"/>
      <c r="I124" s="58"/>
    </row>
    <row r="125" spans="1:9" x14ac:dyDescent="0.3">
      <c r="A125" s="15">
        <v>119</v>
      </c>
      <c r="B125" s="16" t="s">
        <v>169</v>
      </c>
      <c r="C125" s="16" t="s">
        <v>173</v>
      </c>
      <c r="D125" s="16" t="s">
        <v>175</v>
      </c>
      <c r="E125" s="17">
        <v>0</v>
      </c>
      <c r="F125" s="18">
        <f t="shared" si="1"/>
        <v>0</v>
      </c>
      <c r="G125" s="13"/>
      <c r="H125" s="13"/>
      <c r="I125" s="58"/>
    </row>
    <row r="126" spans="1:9" x14ac:dyDescent="0.3">
      <c r="A126" s="15">
        <v>72</v>
      </c>
      <c r="B126" s="16" t="s">
        <v>169</v>
      </c>
      <c r="C126" s="16" t="s">
        <v>132</v>
      </c>
      <c r="D126" s="16" t="s">
        <v>176</v>
      </c>
      <c r="E126" s="17">
        <v>0</v>
      </c>
      <c r="F126" s="18">
        <f t="shared" si="1"/>
        <v>0</v>
      </c>
      <c r="G126" s="13"/>
      <c r="H126" s="13"/>
      <c r="I126" s="58"/>
    </row>
    <row r="127" spans="1:9" x14ac:dyDescent="0.3">
      <c r="A127" s="15">
        <v>73</v>
      </c>
      <c r="B127" s="16" t="s">
        <v>169</v>
      </c>
      <c r="C127" s="16" t="s">
        <v>132</v>
      </c>
      <c r="D127" s="16" t="s">
        <v>177</v>
      </c>
      <c r="E127" s="17">
        <v>0</v>
      </c>
      <c r="F127" s="18">
        <f t="shared" si="1"/>
        <v>0</v>
      </c>
      <c r="G127" s="13"/>
      <c r="H127" s="13"/>
      <c r="I127" s="58"/>
    </row>
    <row r="128" spans="1:9" x14ac:dyDescent="0.3">
      <c r="A128" s="15">
        <v>74</v>
      </c>
      <c r="B128" s="16" t="s">
        <v>169</v>
      </c>
      <c r="C128" s="16" t="s">
        <v>47</v>
      </c>
      <c r="D128" s="16" t="s">
        <v>178</v>
      </c>
      <c r="E128" s="17">
        <v>1</v>
      </c>
      <c r="F128" s="18">
        <f t="shared" si="1"/>
        <v>2</v>
      </c>
      <c r="G128" s="13"/>
      <c r="H128" s="13"/>
      <c r="I128" s="58"/>
    </row>
    <row r="129" spans="1:9" x14ac:dyDescent="0.3">
      <c r="A129" s="15">
        <v>75</v>
      </c>
      <c r="B129" s="16" t="s">
        <v>169</v>
      </c>
      <c r="C129" s="16" t="s">
        <v>47</v>
      </c>
      <c r="D129" s="16" t="s">
        <v>179</v>
      </c>
      <c r="E129" s="17">
        <v>0</v>
      </c>
      <c r="F129" s="18">
        <f t="shared" si="1"/>
        <v>0</v>
      </c>
      <c r="G129" s="13"/>
      <c r="H129" s="13"/>
      <c r="I129" s="58"/>
    </row>
    <row r="130" spans="1:9" x14ac:dyDescent="0.3">
      <c r="A130" s="15">
        <v>76</v>
      </c>
      <c r="B130" s="16" t="s">
        <v>180</v>
      </c>
      <c r="C130" s="16" t="s">
        <v>163</v>
      </c>
      <c r="D130" s="16" t="s">
        <v>181</v>
      </c>
      <c r="E130" s="17">
        <v>0</v>
      </c>
      <c r="F130" s="18">
        <f t="shared" si="1"/>
        <v>0</v>
      </c>
      <c r="G130" s="13"/>
      <c r="H130" s="13"/>
      <c r="I130" s="58"/>
    </row>
    <row r="131" spans="1:9" x14ac:dyDescent="0.3">
      <c r="A131" s="15">
        <v>77</v>
      </c>
      <c r="B131" s="16" t="s">
        <v>180</v>
      </c>
      <c r="C131" s="16" t="s">
        <v>163</v>
      </c>
      <c r="D131" s="16" t="s">
        <v>182</v>
      </c>
      <c r="E131" s="17">
        <v>0</v>
      </c>
      <c r="F131" s="18">
        <f t="shared" si="1"/>
        <v>0</v>
      </c>
      <c r="G131" s="13"/>
      <c r="H131" s="13"/>
      <c r="I131" s="58"/>
    </row>
    <row r="132" spans="1:9" x14ac:dyDescent="0.3">
      <c r="A132" s="15">
        <v>78</v>
      </c>
      <c r="B132" s="16" t="s">
        <v>180</v>
      </c>
      <c r="C132" s="16" t="s">
        <v>163</v>
      </c>
      <c r="D132" s="16" t="s">
        <v>183</v>
      </c>
      <c r="E132" s="17">
        <v>1</v>
      </c>
      <c r="F132" s="18">
        <f t="shared" si="1"/>
        <v>2</v>
      </c>
      <c r="G132" s="13"/>
      <c r="H132" s="13"/>
      <c r="I132" s="58"/>
    </row>
    <row r="133" spans="1:9" x14ac:dyDescent="0.3">
      <c r="A133" s="15">
        <v>81</v>
      </c>
      <c r="B133" s="16" t="s">
        <v>180</v>
      </c>
      <c r="C133" s="16" t="s">
        <v>163</v>
      </c>
      <c r="D133" s="16" t="s">
        <v>184</v>
      </c>
      <c r="E133" s="17">
        <v>1</v>
      </c>
      <c r="F133" s="18">
        <f t="shared" si="1"/>
        <v>2</v>
      </c>
      <c r="G133" s="13"/>
      <c r="H133" s="13"/>
      <c r="I133" s="58"/>
    </row>
    <row r="134" spans="1:9" x14ac:dyDescent="0.3">
      <c r="A134" s="15">
        <v>82</v>
      </c>
      <c r="B134" s="16" t="s">
        <v>180</v>
      </c>
      <c r="C134" s="16" t="s">
        <v>163</v>
      </c>
      <c r="D134" s="16" t="s">
        <v>185</v>
      </c>
      <c r="E134" s="17">
        <v>0</v>
      </c>
      <c r="F134" s="18">
        <f t="shared" si="1"/>
        <v>0</v>
      </c>
      <c r="G134" s="13"/>
      <c r="H134" s="13"/>
      <c r="I134" s="58"/>
    </row>
    <row r="135" spans="1:9" x14ac:dyDescent="0.3">
      <c r="A135" s="15">
        <v>84</v>
      </c>
      <c r="B135" s="16" t="s">
        <v>180</v>
      </c>
      <c r="C135" s="16" t="s">
        <v>163</v>
      </c>
      <c r="D135" s="16" t="s">
        <v>186</v>
      </c>
      <c r="E135" s="17">
        <v>0</v>
      </c>
      <c r="F135" s="18">
        <f t="shared" si="1"/>
        <v>0</v>
      </c>
      <c r="G135" s="13"/>
      <c r="H135" s="13"/>
      <c r="I135" s="58"/>
    </row>
    <row r="136" spans="1:9" x14ac:dyDescent="0.3">
      <c r="A136" s="15">
        <v>86</v>
      </c>
      <c r="B136" s="16" t="s">
        <v>180</v>
      </c>
      <c r="C136" s="16" t="s">
        <v>163</v>
      </c>
      <c r="D136" s="16" t="s">
        <v>187</v>
      </c>
      <c r="E136" s="17">
        <v>0</v>
      </c>
      <c r="F136" s="18">
        <f t="shared" si="1"/>
        <v>0</v>
      </c>
      <c r="G136" s="13"/>
      <c r="H136" s="13"/>
      <c r="I136" s="58"/>
    </row>
    <row r="137" spans="1:9" x14ac:dyDescent="0.3">
      <c r="A137" s="15">
        <v>87</v>
      </c>
      <c r="B137" s="16" t="s">
        <v>180</v>
      </c>
      <c r="C137" s="16" t="s">
        <v>173</v>
      </c>
      <c r="D137" s="16" t="s">
        <v>188</v>
      </c>
      <c r="E137" s="17">
        <v>0</v>
      </c>
      <c r="F137" s="18">
        <f t="shared" si="1"/>
        <v>0</v>
      </c>
      <c r="G137" s="13"/>
      <c r="H137" s="13"/>
      <c r="I137" s="58"/>
    </row>
    <row r="138" spans="1:9" x14ac:dyDescent="0.3">
      <c r="A138" s="15">
        <v>80</v>
      </c>
      <c r="B138" s="16" t="s">
        <v>180</v>
      </c>
      <c r="C138" s="16" t="s">
        <v>173</v>
      </c>
      <c r="D138" s="16" t="s">
        <v>189</v>
      </c>
      <c r="E138" s="17">
        <v>0</v>
      </c>
      <c r="F138" s="18">
        <f t="shared" si="1"/>
        <v>0</v>
      </c>
      <c r="G138" s="13"/>
      <c r="H138" s="13"/>
      <c r="I138" s="58"/>
    </row>
    <row r="139" spans="1:9" x14ac:dyDescent="0.3">
      <c r="A139" s="15">
        <v>83</v>
      </c>
      <c r="B139" s="16" t="s">
        <v>180</v>
      </c>
      <c r="C139" s="16" t="s">
        <v>132</v>
      </c>
      <c r="D139" s="16" t="s">
        <v>190</v>
      </c>
      <c r="E139" s="17">
        <v>1</v>
      </c>
      <c r="F139" s="18">
        <f t="shared" si="1"/>
        <v>2</v>
      </c>
      <c r="G139" s="13"/>
      <c r="H139" s="13"/>
      <c r="I139" s="58"/>
    </row>
    <row r="140" spans="1:9" x14ac:dyDescent="0.3">
      <c r="A140" s="15">
        <v>120</v>
      </c>
      <c r="B140" s="16" t="s">
        <v>180</v>
      </c>
      <c r="C140" s="16" t="s">
        <v>132</v>
      </c>
      <c r="D140" s="16" t="s">
        <v>191</v>
      </c>
      <c r="E140" s="17">
        <v>0</v>
      </c>
      <c r="F140" s="18">
        <f t="shared" si="1"/>
        <v>0</v>
      </c>
      <c r="G140" s="13"/>
      <c r="H140" s="13"/>
      <c r="I140" s="58"/>
    </row>
    <row r="141" spans="1:9" x14ac:dyDescent="0.3">
      <c r="A141" s="15">
        <v>79</v>
      </c>
      <c r="B141" s="16" t="s">
        <v>180</v>
      </c>
      <c r="C141" s="16" t="s">
        <v>132</v>
      </c>
      <c r="D141" s="16" t="s">
        <v>192</v>
      </c>
      <c r="E141" s="17">
        <v>0</v>
      </c>
      <c r="F141" s="18">
        <f t="shared" si="1"/>
        <v>0</v>
      </c>
      <c r="G141" s="13"/>
      <c r="H141" s="13"/>
      <c r="I141" s="58"/>
    </row>
    <row r="142" spans="1:9" x14ac:dyDescent="0.3">
      <c r="A142" s="15">
        <v>88</v>
      </c>
      <c r="B142" s="16" t="s">
        <v>180</v>
      </c>
      <c r="C142" s="16" t="s">
        <v>132</v>
      </c>
      <c r="D142" s="16" t="s">
        <v>193</v>
      </c>
      <c r="E142" s="17">
        <v>1</v>
      </c>
      <c r="F142" s="18">
        <f t="shared" si="1"/>
        <v>2</v>
      </c>
      <c r="G142" s="13"/>
      <c r="H142" s="13"/>
      <c r="I142" s="58"/>
    </row>
    <row r="143" spans="1:9" x14ac:dyDescent="0.3">
      <c r="A143" s="15">
        <v>89</v>
      </c>
      <c r="B143" s="16" t="s">
        <v>180</v>
      </c>
      <c r="C143" s="16" t="s">
        <v>47</v>
      </c>
      <c r="D143" s="16" t="s">
        <v>194</v>
      </c>
      <c r="E143" s="17">
        <v>1</v>
      </c>
      <c r="F143" s="18">
        <f t="shared" si="1"/>
        <v>2</v>
      </c>
      <c r="G143" s="13"/>
      <c r="H143" s="13"/>
      <c r="I143" s="58"/>
    </row>
    <row r="144" spans="1:9" x14ac:dyDescent="0.3">
      <c r="A144" s="15">
        <v>90</v>
      </c>
      <c r="B144" s="16" t="s">
        <v>180</v>
      </c>
      <c r="C144" s="16" t="s">
        <v>47</v>
      </c>
      <c r="D144" s="16" t="s">
        <v>195</v>
      </c>
      <c r="E144" s="17">
        <v>0</v>
      </c>
      <c r="F144" s="18">
        <f t="shared" si="1"/>
        <v>0</v>
      </c>
      <c r="G144" s="13"/>
      <c r="H144" s="13"/>
      <c r="I144" s="58"/>
    </row>
    <row r="145" spans="1:9" x14ac:dyDescent="0.3">
      <c r="A145" s="15">
        <v>96</v>
      </c>
      <c r="B145" s="16" t="s">
        <v>196</v>
      </c>
      <c r="C145" s="16" t="s">
        <v>132</v>
      </c>
      <c r="D145" s="16" t="s">
        <v>197</v>
      </c>
      <c r="E145" s="17">
        <v>0</v>
      </c>
      <c r="F145" s="18">
        <f t="shared" si="1"/>
        <v>0</v>
      </c>
      <c r="G145" s="13"/>
      <c r="H145" s="13"/>
      <c r="I145" s="58"/>
    </row>
    <row r="146" spans="1:9" x14ac:dyDescent="0.3">
      <c r="A146" s="15">
        <v>91</v>
      </c>
      <c r="B146" s="16" t="s">
        <v>198</v>
      </c>
      <c r="C146" s="16" t="s">
        <v>132</v>
      </c>
      <c r="D146" s="16" t="s">
        <v>199</v>
      </c>
      <c r="E146" s="17">
        <v>0</v>
      </c>
      <c r="F146" s="18">
        <f t="shared" si="1"/>
        <v>0</v>
      </c>
      <c r="G146" s="13"/>
      <c r="H146" s="13"/>
      <c r="I146" s="58"/>
    </row>
    <row r="147" spans="1:9" x14ac:dyDescent="0.3">
      <c r="A147" s="15">
        <v>92</v>
      </c>
      <c r="B147" s="16" t="s">
        <v>198</v>
      </c>
      <c r="C147" s="16" t="s">
        <v>132</v>
      </c>
      <c r="D147" s="16" t="s">
        <v>200</v>
      </c>
      <c r="E147" s="17">
        <v>0</v>
      </c>
      <c r="F147" s="18">
        <f t="shared" si="1"/>
        <v>0</v>
      </c>
      <c r="G147" s="13"/>
      <c r="H147" s="13"/>
      <c r="I147" s="58"/>
    </row>
    <row r="148" spans="1:9" ht="15" thickBot="1" x14ac:dyDescent="0.35">
      <c r="A148" s="15">
        <v>93</v>
      </c>
      <c r="B148" s="16" t="s">
        <v>198</v>
      </c>
      <c r="C148" s="16" t="s">
        <v>132</v>
      </c>
      <c r="D148" s="16" t="s">
        <v>201</v>
      </c>
      <c r="E148" s="19">
        <v>3</v>
      </c>
      <c r="F148" s="18">
        <f t="shared" si="1"/>
        <v>6</v>
      </c>
      <c r="G148" s="13"/>
      <c r="H148" s="13"/>
      <c r="I148" s="58"/>
    </row>
    <row r="149" spans="1:9" ht="15" thickBot="1" x14ac:dyDescent="0.35">
      <c r="A149" s="74" t="s">
        <v>202</v>
      </c>
      <c r="B149" s="75"/>
      <c r="C149" s="75"/>
      <c r="D149" s="75"/>
      <c r="E149" s="75"/>
      <c r="F149" s="75"/>
      <c r="G149" s="75"/>
      <c r="H149" s="75"/>
      <c r="I149" s="76"/>
    </row>
    <row r="150" spans="1:9" x14ac:dyDescent="0.3">
      <c r="A150" s="6"/>
      <c r="B150" s="7"/>
      <c r="C150" s="7"/>
      <c r="E150" s="16" t="s">
        <v>203</v>
      </c>
      <c r="F150" s="24">
        <f>SUM(F29:F148)</f>
        <v>260</v>
      </c>
      <c r="G150" s="27"/>
      <c r="H150" s="27"/>
      <c r="I150" s="58"/>
    </row>
    <row r="151" spans="1:9" x14ac:dyDescent="0.3">
      <c r="A151" s="6"/>
      <c r="B151" s="7"/>
      <c r="C151" s="7"/>
      <c r="E151" s="23" t="s">
        <v>60</v>
      </c>
      <c r="F151" s="24">
        <f>SUM(F29:F104)</f>
        <v>234</v>
      </c>
      <c r="G151" s="27"/>
      <c r="H151" s="27"/>
      <c r="I151" s="58"/>
    </row>
    <row r="152" spans="1:9" x14ac:dyDescent="0.3">
      <c r="A152" s="6"/>
      <c r="B152" s="7"/>
      <c r="C152" s="7"/>
      <c r="E152" s="23" t="s">
        <v>147</v>
      </c>
      <c r="F152" s="24">
        <f>SUM(F105:F108)</f>
        <v>4</v>
      </c>
      <c r="G152" s="27"/>
      <c r="H152" s="27"/>
      <c r="I152" s="58"/>
    </row>
    <row r="153" spans="1:9" x14ac:dyDescent="0.3">
      <c r="A153" s="6"/>
      <c r="B153" s="7"/>
      <c r="C153" s="7"/>
      <c r="E153" s="23" t="s">
        <v>153</v>
      </c>
      <c r="F153" s="24">
        <f>SUM(F109:F112)</f>
        <v>2</v>
      </c>
      <c r="G153" s="27"/>
      <c r="H153" s="27"/>
      <c r="I153" s="58"/>
    </row>
    <row r="154" spans="1:9" x14ac:dyDescent="0.3">
      <c r="A154" s="6"/>
      <c r="B154" s="7"/>
      <c r="C154" s="7"/>
      <c r="E154" s="23" t="s">
        <v>204</v>
      </c>
      <c r="F154" s="24">
        <f>SUM(F113:F120)</f>
        <v>0</v>
      </c>
      <c r="G154" s="27"/>
      <c r="H154" s="27"/>
      <c r="I154" s="58"/>
    </row>
    <row r="155" spans="1:9" x14ac:dyDescent="0.3">
      <c r="A155" s="6"/>
      <c r="B155" s="7"/>
      <c r="C155" s="7"/>
      <c r="E155" s="23" t="s">
        <v>169</v>
      </c>
      <c r="F155" s="24">
        <f>SUM(F121:F129)</f>
        <v>4</v>
      </c>
      <c r="G155" s="27"/>
      <c r="H155" s="27"/>
      <c r="I155" s="58"/>
    </row>
    <row r="156" spans="1:9" x14ac:dyDescent="0.3">
      <c r="A156" s="6"/>
      <c r="B156" s="7"/>
      <c r="C156" s="7"/>
      <c r="E156" s="23" t="s">
        <v>180</v>
      </c>
      <c r="F156" s="24">
        <f>SUM(F130:F144)</f>
        <v>10</v>
      </c>
      <c r="G156" s="27"/>
      <c r="H156" s="27"/>
      <c r="I156" s="58"/>
    </row>
    <row r="157" spans="1:9" x14ac:dyDescent="0.3">
      <c r="A157" s="6"/>
      <c r="B157" s="7"/>
      <c r="C157" s="7"/>
      <c r="E157" s="23" t="s">
        <v>196</v>
      </c>
      <c r="F157" s="24">
        <f>SUM(F145)</f>
        <v>0</v>
      </c>
      <c r="G157" s="27"/>
      <c r="H157" s="27"/>
      <c r="I157" s="58"/>
    </row>
    <row r="158" spans="1:9" ht="15" thickBot="1" x14ac:dyDescent="0.35">
      <c r="A158" s="6"/>
      <c r="B158" s="7"/>
      <c r="C158" s="7"/>
      <c r="E158" s="23" t="s">
        <v>198</v>
      </c>
      <c r="F158" s="24">
        <f>SUM(F146:F148)</f>
        <v>6</v>
      </c>
      <c r="G158" s="27"/>
      <c r="H158" s="27"/>
      <c r="I158" s="58"/>
    </row>
    <row r="159" spans="1:9" ht="15" thickBot="1" x14ac:dyDescent="0.35">
      <c r="A159" s="74" t="s">
        <v>205</v>
      </c>
      <c r="B159" s="75"/>
      <c r="C159" s="75"/>
      <c r="D159" s="75"/>
      <c r="E159" s="75"/>
      <c r="F159" s="75"/>
      <c r="G159" s="75"/>
      <c r="H159" s="75"/>
      <c r="I159" s="76"/>
    </row>
    <row r="160" spans="1:9" x14ac:dyDescent="0.3">
      <c r="A160" s="6"/>
      <c r="B160" s="7"/>
      <c r="C160" s="7"/>
      <c r="E160" s="23" t="s">
        <v>206</v>
      </c>
      <c r="F160" s="18">
        <f>SUM(F104)</f>
        <v>144</v>
      </c>
      <c r="G160" s="26">
        <f>F160/$F$151</f>
        <v>0.61538461538461542</v>
      </c>
      <c r="H160" s="57"/>
      <c r="I160" s="57"/>
    </row>
    <row r="161" spans="1:9" x14ac:dyDescent="0.3">
      <c r="A161" s="6"/>
      <c r="B161" s="7"/>
      <c r="C161" s="7"/>
      <c r="E161" s="23" t="s">
        <v>207</v>
      </c>
      <c r="F161" s="24">
        <f>SUM(F99:F103)</f>
        <v>10</v>
      </c>
      <c r="G161" s="26">
        <f>F161/$F$151</f>
        <v>4.2735042735042736E-2</v>
      </c>
      <c r="H161" s="57"/>
      <c r="I161" s="57"/>
    </row>
    <row r="162" spans="1:9" x14ac:dyDescent="0.3">
      <c r="A162" s="6"/>
      <c r="B162" s="7"/>
      <c r="C162" s="7"/>
      <c r="E162" s="23" t="s">
        <v>208</v>
      </c>
      <c r="F162" s="24">
        <f>SUM(F92:F98)</f>
        <v>2</v>
      </c>
      <c r="G162" s="26">
        <f t="shared" ref="G162:G167" si="2">F162/$F$151</f>
        <v>8.5470085470085479E-3</v>
      </c>
      <c r="H162" s="27"/>
      <c r="I162" s="58"/>
    </row>
    <row r="163" spans="1:9" x14ac:dyDescent="0.3">
      <c r="A163" s="6"/>
      <c r="B163" s="7"/>
      <c r="C163" s="7"/>
      <c r="E163" s="23" t="s">
        <v>209</v>
      </c>
      <c r="F163" s="24">
        <f>SUM(F74:F91)</f>
        <v>56</v>
      </c>
      <c r="G163" s="26">
        <f t="shared" si="2"/>
        <v>0.23931623931623933</v>
      </c>
      <c r="H163" s="27"/>
      <c r="I163" s="58"/>
    </row>
    <row r="164" spans="1:9" x14ac:dyDescent="0.3">
      <c r="A164" s="6"/>
      <c r="B164" s="7"/>
      <c r="C164" s="7"/>
      <c r="E164" s="23" t="s">
        <v>101</v>
      </c>
      <c r="F164" s="24">
        <f>SUM(F64:F73)</f>
        <v>6</v>
      </c>
      <c r="G164" s="26">
        <f t="shared" si="2"/>
        <v>2.564102564102564E-2</v>
      </c>
      <c r="H164" s="27"/>
      <c r="I164" s="58"/>
    </row>
    <row r="165" spans="1:9" x14ac:dyDescent="0.3">
      <c r="A165" s="6"/>
      <c r="B165" s="7"/>
      <c r="C165" s="7"/>
      <c r="E165" s="23" t="s">
        <v>85</v>
      </c>
      <c r="F165" s="24">
        <f>SUM(F51:F63)</f>
        <v>8</v>
      </c>
      <c r="G165" s="26">
        <f t="shared" si="2"/>
        <v>3.4188034188034191E-2</v>
      </c>
      <c r="H165" s="27"/>
      <c r="I165" s="58"/>
    </row>
    <row r="166" spans="1:9" x14ac:dyDescent="0.3">
      <c r="A166" s="6"/>
      <c r="B166" s="7"/>
      <c r="C166" s="7"/>
      <c r="E166" s="23" t="s">
        <v>210</v>
      </c>
      <c r="F166" s="24">
        <f>SUM(F47:F50)</f>
        <v>0</v>
      </c>
      <c r="G166" s="26">
        <f t="shared" si="2"/>
        <v>0</v>
      </c>
      <c r="H166" s="27"/>
      <c r="I166" s="58"/>
    </row>
    <row r="167" spans="1:9" ht="15" thickBot="1" x14ac:dyDescent="0.35">
      <c r="A167" s="6"/>
      <c r="B167" s="7"/>
      <c r="C167" s="7"/>
      <c r="E167" s="23" t="s">
        <v>211</v>
      </c>
      <c r="F167" s="24">
        <f>SUM(F29:F46)</f>
        <v>8</v>
      </c>
      <c r="G167" s="26">
        <f t="shared" si="2"/>
        <v>3.4188034188034191E-2</v>
      </c>
      <c r="H167" s="27"/>
      <c r="I167" s="58"/>
    </row>
    <row r="168" spans="1:9" ht="15" thickBot="1" x14ac:dyDescent="0.35">
      <c r="A168" s="74" t="s">
        <v>212</v>
      </c>
      <c r="B168" s="75"/>
      <c r="C168" s="75"/>
      <c r="D168" s="75"/>
      <c r="E168" s="75"/>
      <c r="F168" s="75"/>
      <c r="G168" s="75"/>
      <c r="H168" s="75"/>
      <c r="I168" s="76"/>
    </row>
    <row r="169" spans="1:9" x14ac:dyDescent="0.3">
      <c r="B169" s="59" t="s">
        <v>57</v>
      </c>
      <c r="C169" s="56" t="s">
        <v>45</v>
      </c>
      <c r="D169" s="56" t="s">
        <v>58</v>
      </c>
      <c r="E169" s="56" t="s">
        <v>59</v>
      </c>
      <c r="F169" s="56" t="s">
        <v>213</v>
      </c>
      <c r="G169" s="56" t="s">
        <v>214</v>
      </c>
      <c r="H169" s="56" t="s">
        <v>215</v>
      </c>
      <c r="I169" s="56" t="s">
        <v>216</v>
      </c>
    </row>
    <row r="170" spans="1:9" x14ac:dyDescent="0.3">
      <c r="B170" s="60">
        <f>INDEX($A$29:$A$148,MATCH(H170,$F$29:$F$148,0))</f>
        <v>93</v>
      </c>
      <c r="C170" s="61" t="str">
        <f>INDEX($B$29:$B$148,MATCH(H170,$F$29:$F$148,0))</f>
        <v>Verre</v>
      </c>
      <c r="D170" s="61" t="str">
        <f>INDEX($C$29:$C$148,MATCH(H170,$F$29:$F$148,0))</f>
        <v>Divers</v>
      </c>
      <c r="E170" s="61" t="str">
        <f>INDEX($D$29:$D$148,MATCH(H170,$F$29:$F$148,0))</f>
        <v>Autre pièce/objet en verre</v>
      </c>
      <c r="F170" s="62" t="str">
        <f>C170&amp;" : "&amp;E170</f>
        <v>Verre : Autre pièce/objet en verre</v>
      </c>
      <c r="G170" s="33">
        <v>5</v>
      </c>
      <c r="H170" s="33">
        <f>LARGE(F$29:F$148,G170)</f>
        <v>6</v>
      </c>
      <c r="I170" s="63">
        <f>H170/$F$150</f>
        <v>2.3076923076923078E-2</v>
      </c>
    </row>
    <row r="171" spans="1:9" x14ac:dyDescent="0.3">
      <c r="B171" s="60">
        <f>INDEX($A$29:$A$148,MATCH(H171,$F$29:$F$148,0))</f>
        <v>15</v>
      </c>
      <c r="C171" s="61" t="str">
        <f>INDEX($B$29:$B$148,MATCH(H171,$F$29:$F$148,0))</f>
        <v>Plastique</v>
      </c>
      <c r="D171" s="61" t="str">
        <f>INDEX($C$29:$C$148,MATCH(H171,$F$29:$F$148,0))</f>
        <v>Contenant (rigide)</v>
      </c>
      <c r="E171" s="61" t="str">
        <f>INDEX($D$29:$D$148,MATCH(H171,$F$29:$F$148,0))</f>
        <v>Bouchon, capsule, couvercle</v>
      </c>
      <c r="F171" s="62" t="str">
        <f>C171&amp;" : "&amp;E171</f>
        <v>Plastique : Bouchon, capsule, couvercle</v>
      </c>
      <c r="G171" s="33">
        <v>4</v>
      </c>
      <c r="H171" s="33">
        <f>LARGE(F$29:F$148,G171)</f>
        <v>8</v>
      </c>
      <c r="I171" s="63">
        <f>H171/$F$150</f>
        <v>3.0769230769230771E-2</v>
      </c>
    </row>
    <row r="172" spans="1:9" x14ac:dyDescent="0.3">
      <c r="B172" s="60">
        <f>INDEX($A$29:$A$148,MATCH(H172,$F$29:$F$148,0))</f>
        <v>19</v>
      </c>
      <c r="C172" s="61" t="str">
        <f>INDEX($B$29:$B$148,MATCH(H172,$F$29:$F$148,0))</f>
        <v>Plastique</v>
      </c>
      <c r="D172" s="61" t="str">
        <f>INDEX($C$29:$C$148,MATCH(H172,$F$29:$F$148,0))</f>
        <v>plastique à usage unique (divers/sanitaire/médical)</v>
      </c>
      <c r="E172" s="61" t="str">
        <f>INDEX($D$29:$D$148,MATCH(H172,$F$29:$F$148,0))</f>
        <v>Bâton de sucette/glace</v>
      </c>
      <c r="F172" s="62" t="str">
        <f>C172&amp;" : "&amp;E172</f>
        <v>Plastique : Bâton de sucette/glace</v>
      </c>
      <c r="G172" s="33">
        <v>3</v>
      </c>
      <c r="H172" s="33">
        <f>LARGE(F$29:F$148,G172)</f>
        <v>22</v>
      </c>
      <c r="I172" s="63">
        <f>H172/$F$150</f>
        <v>8.461538461538462E-2</v>
      </c>
    </row>
    <row r="173" spans="1:9" x14ac:dyDescent="0.3">
      <c r="B173" s="60">
        <f>INDEX($A$29:$A$148,MATCH(H173,$F$29:$F$148,0))</f>
        <v>64</v>
      </c>
      <c r="C173" s="61" t="str">
        <f>INDEX($B$29:$B$148,MATCH(H173,$F$29:$F$148,0))</f>
        <v>Plastique</v>
      </c>
      <c r="D173" s="61" t="str">
        <f>INDEX($C$29:$C$148,MATCH(H173,$F$29:$F$148,0))</f>
        <v>plastique à usage unique</v>
      </c>
      <c r="E173" s="61" t="str">
        <f>INDEX($D$29:$D$148,MATCH(H173,$F$29:$F$148,0))</f>
        <v>Mégots</v>
      </c>
      <c r="F173" s="62" t="str">
        <f>C173&amp;" : "&amp;E173</f>
        <v>Plastique : Mégots</v>
      </c>
      <c r="G173" s="33">
        <v>2</v>
      </c>
      <c r="H173" s="33">
        <f>LARGE(F$29:F$148,G173)</f>
        <v>28</v>
      </c>
      <c r="I173" s="63">
        <f>H173/$F$150</f>
        <v>0.1076923076923077</v>
      </c>
    </row>
    <row r="174" spans="1:9" ht="15" thickBot="1" x14ac:dyDescent="0.35">
      <c r="B174" s="60">
        <f>INDEX($A$29:$A$148,MATCH(H174,$F$29:$F$148,0))</f>
        <v>48</v>
      </c>
      <c r="C174" s="61" t="str">
        <f>INDEX($B$29:$B$148,MATCH(H174,$F$29:$F$148,0))</f>
        <v>Plastique</v>
      </c>
      <c r="D174" s="61" t="str">
        <f>INDEX($C$29:$C$148,MATCH(H174,$F$29:$F$148,0))</f>
        <v>Autre</v>
      </c>
      <c r="E174" s="61" t="str">
        <f>INDEX($D$29:$D$148,MATCH(H174,$F$29:$F$148,0))</f>
        <v>Autre objet en plastique</v>
      </c>
      <c r="F174" s="62" t="str">
        <f>C174&amp;" : "&amp;E174</f>
        <v>Plastique : Autre objet en plastique</v>
      </c>
      <c r="G174" s="33">
        <v>1</v>
      </c>
      <c r="H174" s="33">
        <f>LARGE(F$29:F$148,G174)</f>
        <v>144</v>
      </c>
      <c r="I174" s="63">
        <f>H174/$F$150</f>
        <v>0.55384615384615388</v>
      </c>
    </row>
    <row r="175" spans="1:9" ht="15" thickBot="1" x14ac:dyDescent="0.35">
      <c r="A175" s="74" t="s">
        <v>48</v>
      </c>
      <c r="B175" s="75"/>
      <c r="C175" s="75"/>
      <c r="D175" s="75"/>
      <c r="E175" s="75"/>
      <c r="F175" s="75"/>
      <c r="G175" s="75"/>
      <c r="H175" s="75"/>
      <c r="I175" s="76"/>
    </row>
    <row r="176" spans="1:9" x14ac:dyDescent="0.3">
      <c r="A176" s="28"/>
      <c r="B176" s="29"/>
      <c r="C176" s="29"/>
      <c r="D176" s="29"/>
      <c r="E176" s="30" t="s">
        <v>49</v>
      </c>
      <c r="F176" s="31">
        <v>25</v>
      </c>
      <c r="G176" s="29"/>
      <c r="H176" s="29"/>
      <c r="I176" s="32"/>
    </row>
    <row r="177" spans="1:9" x14ac:dyDescent="0.3">
      <c r="A177" s="3"/>
      <c r="B177" s="4"/>
      <c r="C177" s="4"/>
      <c r="D177" s="4"/>
      <c r="E177" s="22" t="s">
        <v>50</v>
      </c>
      <c r="F177" s="33">
        <v>138</v>
      </c>
      <c r="G177" s="4"/>
      <c r="H177" s="4"/>
      <c r="I177" s="2"/>
    </row>
    <row r="178" spans="1:9" x14ac:dyDescent="0.3">
      <c r="A178" s="3"/>
      <c r="B178" s="4"/>
      <c r="C178" s="4"/>
      <c r="D178" s="4"/>
      <c r="E178" s="22" t="s">
        <v>51</v>
      </c>
      <c r="F178" s="33">
        <v>608</v>
      </c>
      <c r="G178" s="4"/>
      <c r="H178" s="4"/>
      <c r="I178" s="2"/>
    </row>
    <row r="179" spans="1:9" x14ac:dyDescent="0.3">
      <c r="A179" s="3"/>
      <c r="B179" s="4"/>
      <c r="C179" s="4"/>
      <c r="D179" s="4"/>
      <c r="E179" s="22" t="s">
        <v>52</v>
      </c>
      <c r="F179" s="33">
        <v>12388</v>
      </c>
      <c r="G179" s="4"/>
      <c r="H179" s="4"/>
      <c r="I179" s="2"/>
    </row>
    <row r="180" spans="1:9" ht="15" thickBot="1" x14ac:dyDescent="0.35">
      <c r="A180" s="34"/>
      <c r="B180" s="35"/>
      <c r="C180" s="35"/>
      <c r="D180" s="35"/>
      <c r="E180" s="36" t="s">
        <v>53</v>
      </c>
      <c r="F180" s="37">
        <v>1719</v>
      </c>
      <c r="G180" s="35"/>
      <c r="H180" s="38"/>
      <c r="I180" s="21"/>
    </row>
    <row r="185" spans="1:9" x14ac:dyDescent="0.3">
      <c r="G185" s="25"/>
    </row>
    <row r="187" spans="1:9" x14ac:dyDescent="0.3">
      <c r="G187" s="25"/>
    </row>
  </sheetData>
  <mergeCells count="11">
    <mergeCell ref="G26:H26"/>
    <mergeCell ref="A149:I149"/>
    <mergeCell ref="A159:I159"/>
    <mergeCell ref="A168:I168"/>
    <mergeCell ref="A175:I175"/>
    <mergeCell ref="A1:I1"/>
    <mergeCell ref="A4:C5"/>
    <mergeCell ref="A6:C7"/>
    <mergeCell ref="A13:I13"/>
    <mergeCell ref="A18:C18"/>
    <mergeCell ref="F25:I25"/>
  </mergeCell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7"/>
  <sheetViews>
    <sheetView topLeftCell="A5" zoomScale="74" zoomScaleNormal="90" workbookViewId="0">
      <selection activeCell="E75" sqref="E75"/>
    </sheetView>
  </sheetViews>
  <sheetFormatPr baseColWidth="10" defaultRowHeight="14.4" x14ac:dyDescent="0.3"/>
  <cols>
    <col min="1" max="1" width="9.33203125" customWidth="1"/>
    <col min="2" max="2" width="12.44140625" customWidth="1"/>
    <col min="3" max="3" width="20.88671875" customWidth="1"/>
    <col min="4" max="4" width="43.44140625" customWidth="1"/>
    <col min="5" max="5" width="34.88671875" customWidth="1"/>
    <col min="6" max="6" width="27.88671875" customWidth="1"/>
    <col min="9" max="9" width="22.5546875" customWidth="1"/>
  </cols>
  <sheetData>
    <row r="1" spans="1:9" ht="15" thickBot="1" x14ac:dyDescent="0.35">
      <c r="A1" s="67" t="s">
        <v>0</v>
      </c>
      <c r="B1" s="68"/>
      <c r="C1" s="68"/>
      <c r="D1" s="68"/>
      <c r="E1" s="68"/>
      <c r="F1" s="68"/>
      <c r="G1" s="68"/>
      <c r="H1" s="68"/>
      <c r="I1" s="69"/>
    </row>
    <row r="2" spans="1:9" x14ac:dyDescent="0.3">
      <c r="A2" s="39"/>
      <c r="B2" s="20"/>
      <c r="C2" s="20"/>
      <c r="D2" s="40" t="s">
        <v>1</v>
      </c>
      <c r="E2" s="1">
        <v>2020</v>
      </c>
      <c r="G2" s="20"/>
      <c r="H2" s="20"/>
      <c r="I2" s="41"/>
    </row>
    <row r="3" spans="1:9" x14ac:dyDescent="0.3">
      <c r="A3" s="6"/>
      <c r="B3" s="7"/>
      <c r="C3" s="7"/>
      <c r="D3" s="40" t="s">
        <v>2</v>
      </c>
      <c r="E3" s="80">
        <v>43858</v>
      </c>
      <c r="G3" s="7"/>
      <c r="H3" s="7"/>
      <c r="I3" s="41"/>
    </row>
    <row r="4" spans="1:9" x14ac:dyDescent="0.3">
      <c r="A4" s="70" t="s">
        <v>3</v>
      </c>
      <c r="B4" s="71"/>
      <c r="C4" s="71"/>
      <c r="D4" s="12" t="s">
        <v>4</v>
      </c>
      <c r="E4" s="1" t="s">
        <v>235</v>
      </c>
      <c r="G4" s="20"/>
      <c r="H4" s="20"/>
      <c r="I4" s="41"/>
    </row>
    <row r="5" spans="1:9" x14ac:dyDescent="0.3">
      <c r="A5" s="70"/>
      <c r="B5" s="71"/>
      <c r="C5" s="71"/>
      <c r="D5" s="12" t="s">
        <v>6</v>
      </c>
      <c r="E5" s="1" t="s">
        <v>236</v>
      </c>
      <c r="G5" s="20"/>
      <c r="H5" s="20"/>
      <c r="I5" s="41"/>
    </row>
    <row r="6" spans="1:9" x14ac:dyDescent="0.3">
      <c r="A6" s="72" t="s">
        <v>8</v>
      </c>
      <c r="B6" s="73"/>
      <c r="C6" s="73"/>
      <c r="D6" s="12" t="s">
        <v>9</v>
      </c>
      <c r="E6" s="1" t="s">
        <v>237</v>
      </c>
      <c r="G6" s="20"/>
      <c r="H6" s="20"/>
      <c r="I6" s="41"/>
    </row>
    <row r="7" spans="1:9" x14ac:dyDescent="0.3">
      <c r="A7" s="72"/>
      <c r="B7" s="73"/>
      <c r="C7" s="73"/>
      <c r="D7" s="12" t="s">
        <v>11</v>
      </c>
      <c r="E7" s="1" t="s">
        <v>238</v>
      </c>
      <c r="G7" s="20"/>
      <c r="H7" s="20"/>
      <c r="I7" s="41"/>
    </row>
    <row r="8" spans="1:9" x14ac:dyDescent="0.3">
      <c r="A8" s="6"/>
      <c r="B8" s="7"/>
      <c r="C8" s="7"/>
      <c r="D8" s="12" t="s">
        <v>13</v>
      </c>
      <c r="E8" s="1">
        <v>19</v>
      </c>
      <c r="G8" s="20"/>
      <c r="H8" s="20"/>
      <c r="I8" s="41"/>
    </row>
    <row r="9" spans="1:9" x14ac:dyDescent="0.3">
      <c r="A9" s="6"/>
      <c r="B9" s="7"/>
      <c r="C9" s="7"/>
      <c r="D9" s="12" t="s">
        <v>14</v>
      </c>
      <c r="E9" s="1" t="s">
        <v>238</v>
      </c>
      <c r="G9" s="20"/>
      <c r="H9" s="20"/>
      <c r="I9" s="41"/>
    </row>
    <row r="10" spans="1:9" x14ac:dyDescent="0.3">
      <c r="A10" s="6"/>
      <c r="B10" s="7"/>
      <c r="C10" s="7"/>
      <c r="D10" s="42" t="s">
        <v>16</v>
      </c>
      <c r="E10" s="81" t="s">
        <v>239</v>
      </c>
      <c r="G10" s="43"/>
      <c r="H10" s="43"/>
      <c r="I10" s="41"/>
    </row>
    <row r="11" spans="1:9" x14ac:dyDescent="0.3">
      <c r="A11" s="6"/>
      <c r="B11" s="7"/>
      <c r="C11" s="7"/>
      <c r="D11" s="40" t="s">
        <v>18</v>
      </c>
      <c r="E11" s="82" t="s">
        <v>240</v>
      </c>
      <c r="G11" s="43"/>
      <c r="H11" s="43"/>
      <c r="I11" s="41"/>
    </row>
    <row r="12" spans="1:9" ht="15" thickBot="1" x14ac:dyDescent="0.35">
      <c r="A12" s="6"/>
      <c r="B12" s="7"/>
      <c r="C12" s="7"/>
      <c r="D12" s="12" t="s">
        <v>20</v>
      </c>
      <c r="E12" s="1" t="s">
        <v>241</v>
      </c>
      <c r="G12" s="43"/>
      <c r="H12" s="43"/>
      <c r="I12" s="41"/>
    </row>
    <row r="13" spans="1:9" ht="15" thickBot="1" x14ac:dyDescent="0.35">
      <c r="A13" s="74" t="s">
        <v>22</v>
      </c>
      <c r="B13" s="75"/>
      <c r="C13" s="75"/>
      <c r="D13" s="75"/>
      <c r="E13" s="75"/>
      <c r="F13" s="75"/>
      <c r="G13" s="75"/>
      <c r="H13" s="75"/>
      <c r="I13" s="76"/>
    </row>
    <row r="14" spans="1:9" x14ac:dyDescent="0.3">
      <c r="A14" s="39"/>
      <c r="B14" s="20"/>
      <c r="C14" s="20"/>
      <c r="D14" s="40" t="s">
        <v>23</v>
      </c>
      <c r="E14" s="8">
        <v>10</v>
      </c>
      <c r="F14" s="44"/>
      <c r="G14" s="20"/>
      <c r="H14" s="20"/>
      <c r="I14" s="41"/>
    </row>
    <row r="15" spans="1:9" x14ac:dyDescent="0.3">
      <c r="A15" s="6"/>
      <c r="B15" s="7"/>
      <c r="C15" s="7"/>
      <c r="D15" s="12" t="s">
        <v>24</v>
      </c>
      <c r="E15" s="9" t="s">
        <v>242</v>
      </c>
      <c r="F15" s="44"/>
      <c r="G15" s="7"/>
      <c r="H15" s="7"/>
      <c r="I15" s="41"/>
    </row>
    <row r="16" spans="1:9" x14ac:dyDescent="0.3">
      <c r="A16" s="39"/>
      <c r="B16" s="20"/>
      <c r="C16" s="20"/>
      <c r="D16" s="40" t="s">
        <v>26</v>
      </c>
      <c r="E16" s="9" t="s">
        <v>243</v>
      </c>
      <c r="F16" s="44"/>
      <c r="G16" s="20"/>
      <c r="H16" s="20"/>
      <c r="I16" s="45"/>
    </row>
    <row r="17" spans="1:9" x14ac:dyDescent="0.3">
      <c r="A17" s="39"/>
      <c r="B17" s="20"/>
      <c r="C17" s="20"/>
      <c r="D17" s="12" t="s">
        <v>28</v>
      </c>
      <c r="E17" s="9" t="s">
        <v>244</v>
      </c>
      <c r="F17" s="44"/>
      <c r="G17" s="20"/>
      <c r="H17" s="20"/>
      <c r="I17" s="45"/>
    </row>
    <row r="18" spans="1:9" ht="14.4" customHeight="1" x14ac:dyDescent="0.3">
      <c r="A18" s="77" t="s">
        <v>30</v>
      </c>
      <c r="B18" s="77"/>
      <c r="C18" s="77"/>
      <c r="D18" s="5" t="s">
        <v>31</v>
      </c>
      <c r="E18" s="10" t="s">
        <v>245</v>
      </c>
      <c r="F18" s="44"/>
      <c r="G18" s="46"/>
      <c r="H18" s="46"/>
      <c r="I18" s="47"/>
    </row>
    <row r="19" spans="1:9" ht="14.4" customHeight="1" x14ac:dyDescent="0.3">
      <c r="A19" s="39"/>
      <c r="B19" s="20"/>
      <c r="C19" s="20"/>
      <c r="D19" s="5" t="s">
        <v>33</v>
      </c>
      <c r="E19" s="10" t="s">
        <v>246</v>
      </c>
      <c r="F19" s="44"/>
      <c r="G19" s="46"/>
      <c r="H19" s="46"/>
      <c r="I19" s="47"/>
    </row>
    <row r="20" spans="1:9" ht="14.4" customHeight="1" x14ac:dyDescent="0.3">
      <c r="A20" s="39"/>
      <c r="B20" s="20"/>
      <c r="C20" s="20"/>
      <c r="D20" s="5" t="s">
        <v>35</v>
      </c>
      <c r="E20" s="10" t="s">
        <v>246</v>
      </c>
      <c r="F20" s="44"/>
      <c r="G20" s="46"/>
      <c r="H20" s="46"/>
      <c r="I20" s="47"/>
    </row>
    <row r="21" spans="1:9" ht="14.4" customHeight="1" x14ac:dyDescent="0.3">
      <c r="A21" s="6"/>
      <c r="B21" s="7"/>
      <c r="C21" s="7"/>
      <c r="D21" s="5" t="s">
        <v>37</v>
      </c>
      <c r="E21" s="11" t="s">
        <v>247</v>
      </c>
      <c r="F21" s="44"/>
      <c r="G21" s="46"/>
      <c r="H21" s="46"/>
      <c r="I21" s="47"/>
    </row>
    <row r="22" spans="1:9" ht="14.4" customHeight="1" x14ac:dyDescent="0.3">
      <c r="A22" s="6"/>
      <c r="B22" s="7"/>
      <c r="C22" s="7"/>
      <c r="D22" s="5" t="s">
        <v>39</v>
      </c>
      <c r="E22" s="11" t="s">
        <v>248</v>
      </c>
      <c r="F22" s="44"/>
      <c r="G22" s="46"/>
      <c r="H22" s="46"/>
      <c r="I22" s="47"/>
    </row>
    <row r="23" spans="1:9" ht="14.4" customHeight="1" x14ac:dyDescent="0.3">
      <c r="A23" s="6"/>
      <c r="B23" s="7"/>
      <c r="C23" s="7"/>
      <c r="D23" s="5" t="s">
        <v>41</v>
      </c>
      <c r="E23" s="11" t="s">
        <v>249</v>
      </c>
      <c r="F23" s="44"/>
      <c r="G23" s="46"/>
      <c r="H23" s="46"/>
      <c r="I23" s="47"/>
    </row>
    <row r="24" spans="1:9" ht="14.4" customHeight="1" thickBot="1" x14ac:dyDescent="0.35">
      <c r="A24" s="6"/>
      <c r="B24" s="7"/>
      <c r="C24" s="7"/>
      <c r="D24" s="12" t="s">
        <v>43</v>
      </c>
      <c r="E24" s="11" t="s">
        <v>246</v>
      </c>
      <c r="F24" s="44"/>
      <c r="G24" s="46"/>
      <c r="H24" s="46"/>
      <c r="I24" s="47"/>
    </row>
    <row r="25" spans="1:9" ht="15" thickBot="1" x14ac:dyDescent="0.35">
      <c r="A25" s="48"/>
      <c r="B25" s="49"/>
      <c r="C25" s="49"/>
      <c r="D25" s="50"/>
      <c r="E25" s="51" t="s">
        <v>3</v>
      </c>
      <c r="F25" s="64" t="s">
        <v>54</v>
      </c>
      <c r="G25" s="65"/>
      <c r="H25" s="65"/>
      <c r="I25" s="66"/>
    </row>
    <row r="26" spans="1:9" ht="15" thickBot="1" x14ac:dyDescent="0.35">
      <c r="A26" s="39"/>
      <c r="B26" s="20"/>
      <c r="C26" s="20"/>
      <c r="D26" s="12" t="s">
        <v>55</v>
      </c>
      <c r="E26" s="52">
        <v>1.5</v>
      </c>
      <c r="F26" s="33">
        <f>'Ly-11'!E26*'Ly-11'!I26</f>
        <v>15</v>
      </c>
      <c r="G26" s="78" t="s">
        <v>46</v>
      </c>
      <c r="H26" s="79"/>
      <c r="I26" s="14">
        <f>(100/E14)</f>
        <v>10</v>
      </c>
    </row>
    <row r="27" spans="1:9" x14ac:dyDescent="0.3">
      <c r="A27" s="39"/>
      <c r="B27" s="20"/>
      <c r="C27" s="20"/>
      <c r="D27" s="12" t="s">
        <v>56</v>
      </c>
      <c r="E27" s="53">
        <v>10</v>
      </c>
      <c r="F27" s="33">
        <f>'Ly-11'!E27*'Ly-11'!I26</f>
        <v>100</v>
      </c>
      <c r="G27" s="13"/>
      <c r="H27" s="13"/>
      <c r="I27" s="54"/>
    </row>
    <row r="28" spans="1:9" x14ac:dyDescent="0.3">
      <c r="A28" s="55" t="s">
        <v>57</v>
      </c>
      <c r="B28" s="56" t="s">
        <v>45</v>
      </c>
      <c r="C28" s="56" t="s">
        <v>58</v>
      </c>
      <c r="D28" s="56" t="s">
        <v>59</v>
      </c>
      <c r="E28" s="56"/>
      <c r="F28" s="57"/>
      <c r="G28" s="13"/>
      <c r="H28" s="13"/>
      <c r="I28" s="58"/>
    </row>
    <row r="29" spans="1:9" x14ac:dyDescent="0.3">
      <c r="A29" s="15">
        <v>26</v>
      </c>
      <c r="B29" s="16" t="s">
        <v>60</v>
      </c>
      <c r="C29" s="16" t="s">
        <v>61</v>
      </c>
      <c r="D29" s="16" t="s">
        <v>62</v>
      </c>
      <c r="E29" s="17">
        <v>0</v>
      </c>
      <c r="F29" s="18">
        <f>E29*$I$26</f>
        <v>0</v>
      </c>
      <c r="G29" s="13"/>
      <c r="H29" s="13"/>
      <c r="I29" s="58"/>
    </row>
    <row r="30" spans="1:9" x14ac:dyDescent="0.3">
      <c r="A30" s="15">
        <v>114</v>
      </c>
      <c r="B30" s="16" t="s">
        <v>60</v>
      </c>
      <c r="C30" s="16" t="s">
        <v>61</v>
      </c>
      <c r="D30" s="16" t="s">
        <v>63</v>
      </c>
      <c r="E30" s="17">
        <v>0</v>
      </c>
      <c r="F30" s="18">
        <f t="shared" ref="F30:F93" si="0">E30*$I$26</f>
        <v>0</v>
      </c>
      <c r="G30" s="13"/>
      <c r="H30" s="13"/>
      <c r="I30" s="58"/>
    </row>
    <row r="31" spans="1:9" x14ac:dyDescent="0.3">
      <c r="A31" s="15">
        <v>27</v>
      </c>
      <c r="B31" s="16" t="s">
        <v>60</v>
      </c>
      <c r="C31" s="16" t="s">
        <v>61</v>
      </c>
      <c r="D31" s="16" t="s">
        <v>64</v>
      </c>
      <c r="E31" s="17">
        <v>0</v>
      </c>
      <c r="F31" s="18">
        <f t="shared" si="0"/>
        <v>0</v>
      </c>
      <c r="G31" s="13"/>
      <c r="H31" s="13"/>
      <c r="I31" s="58"/>
    </row>
    <row r="32" spans="1:9" x14ac:dyDescent="0.3">
      <c r="A32" s="15">
        <v>115</v>
      </c>
      <c r="B32" s="16" t="s">
        <v>60</v>
      </c>
      <c r="C32" s="16" t="s">
        <v>61</v>
      </c>
      <c r="D32" s="16" t="s">
        <v>65</v>
      </c>
      <c r="E32" s="17">
        <v>0</v>
      </c>
      <c r="F32" s="18">
        <f t="shared" si="0"/>
        <v>0</v>
      </c>
      <c r="G32" s="13"/>
      <c r="H32" s="13"/>
      <c r="I32" s="58"/>
    </row>
    <row r="33" spans="1:9" x14ac:dyDescent="0.3">
      <c r="A33" s="15">
        <v>116</v>
      </c>
      <c r="B33" s="16" t="s">
        <v>60</v>
      </c>
      <c r="C33" s="16" t="s">
        <v>61</v>
      </c>
      <c r="D33" s="16" t="s">
        <v>66</v>
      </c>
      <c r="E33" s="17">
        <v>0</v>
      </c>
      <c r="F33" s="18">
        <f t="shared" si="0"/>
        <v>0</v>
      </c>
      <c r="G33" s="13"/>
      <c r="H33" s="13"/>
      <c r="I33" s="58"/>
    </row>
    <row r="34" spans="1:9" x14ac:dyDescent="0.3">
      <c r="A34" s="15">
        <v>331</v>
      </c>
      <c r="B34" s="16" t="s">
        <v>60</v>
      </c>
      <c r="C34" s="16" t="s">
        <v>61</v>
      </c>
      <c r="D34" s="16" t="s">
        <v>67</v>
      </c>
      <c r="E34" s="17">
        <v>0</v>
      </c>
      <c r="F34" s="18">
        <f t="shared" si="0"/>
        <v>0</v>
      </c>
      <c r="G34" s="13"/>
      <c r="H34" s="13"/>
      <c r="I34" s="58"/>
    </row>
    <row r="35" spans="1:9" x14ac:dyDescent="0.3">
      <c r="A35" s="15">
        <v>332</v>
      </c>
      <c r="B35" s="16" t="s">
        <v>60</v>
      </c>
      <c r="C35" s="16" t="s">
        <v>61</v>
      </c>
      <c r="D35" s="16" t="s">
        <v>68</v>
      </c>
      <c r="E35" s="17">
        <v>0</v>
      </c>
      <c r="F35" s="18">
        <f t="shared" si="0"/>
        <v>0</v>
      </c>
      <c r="G35" s="13"/>
      <c r="H35" s="13"/>
      <c r="I35" s="58"/>
    </row>
    <row r="36" spans="1:9" x14ac:dyDescent="0.3">
      <c r="A36" s="15">
        <v>341</v>
      </c>
      <c r="B36" s="16" t="s">
        <v>60</v>
      </c>
      <c r="C36" s="16" t="s">
        <v>61</v>
      </c>
      <c r="D36" s="16" t="s">
        <v>69</v>
      </c>
      <c r="E36" s="17">
        <v>0</v>
      </c>
      <c r="F36" s="18">
        <f t="shared" si="0"/>
        <v>0</v>
      </c>
      <c r="G36" s="13"/>
      <c r="H36" s="13"/>
      <c r="I36" s="58"/>
    </row>
    <row r="37" spans="1:9" x14ac:dyDescent="0.3">
      <c r="A37" s="15">
        <v>342</v>
      </c>
      <c r="B37" s="16" t="s">
        <v>60</v>
      </c>
      <c r="C37" s="16" t="s">
        <v>61</v>
      </c>
      <c r="D37" s="16" t="s">
        <v>70</v>
      </c>
      <c r="E37" s="17">
        <v>0</v>
      </c>
      <c r="F37" s="18">
        <f t="shared" si="0"/>
        <v>0</v>
      </c>
      <c r="G37" s="13"/>
      <c r="H37" s="13"/>
      <c r="I37" s="58"/>
    </row>
    <row r="38" spans="1:9" x14ac:dyDescent="0.3">
      <c r="A38" s="15">
        <v>35</v>
      </c>
      <c r="B38" s="16" t="s">
        <v>60</v>
      </c>
      <c r="C38" s="16" t="s">
        <v>61</v>
      </c>
      <c r="D38" s="16" t="s">
        <v>71</v>
      </c>
      <c r="E38" s="17">
        <v>0</v>
      </c>
      <c r="F38" s="18">
        <f t="shared" si="0"/>
        <v>0</v>
      </c>
      <c r="G38" s="13"/>
      <c r="H38" s="13"/>
      <c r="I38" s="58"/>
    </row>
    <row r="39" spans="1:9" x14ac:dyDescent="0.3">
      <c r="A39" s="15">
        <v>36</v>
      </c>
      <c r="B39" s="16" t="s">
        <v>60</v>
      </c>
      <c r="C39" s="16" t="s">
        <v>61</v>
      </c>
      <c r="D39" s="16" t="s">
        <v>72</v>
      </c>
      <c r="E39" s="17">
        <v>0</v>
      </c>
      <c r="F39" s="18">
        <f t="shared" si="0"/>
        <v>0</v>
      </c>
      <c r="G39" s="13"/>
      <c r="H39" s="13"/>
      <c r="I39" s="58"/>
    </row>
    <row r="40" spans="1:9" x14ac:dyDescent="0.3">
      <c r="A40" s="15">
        <v>28</v>
      </c>
      <c r="B40" s="16" t="s">
        <v>60</v>
      </c>
      <c r="C40" s="16" t="s">
        <v>61</v>
      </c>
      <c r="D40" s="16" t="s">
        <v>73</v>
      </c>
      <c r="E40" s="17">
        <v>0</v>
      </c>
      <c r="F40" s="18">
        <f t="shared" si="0"/>
        <v>0</v>
      </c>
      <c r="G40" s="13"/>
      <c r="H40" s="13"/>
      <c r="I40" s="58"/>
    </row>
    <row r="41" spans="1:9" x14ac:dyDescent="0.3">
      <c r="A41" s="15">
        <v>29</v>
      </c>
      <c r="B41" s="16" t="s">
        <v>60</v>
      </c>
      <c r="C41" s="16" t="s">
        <v>61</v>
      </c>
      <c r="D41" s="16" t="s">
        <v>74</v>
      </c>
      <c r="E41" s="17">
        <v>0</v>
      </c>
      <c r="F41" s="18">
        <f t="shared" si="0"/>
        <v>0</v>
      </c>
      <c r="G41" s="13"/>
      <c r="H41" s="13"/>
      <c r="I41" s="58"/>
    </row>
    <row r="42" spans="1:9" x14ac:dyDescent="0.3">
      <c r="A42" s="15">
        <v>30</v>
      </c>
      <c r="B42" s="16" t="s">
        <v>60</v>
      </c>
      <c r="C42" s="16" t="s">
        <v>61</v>
      </c>
      <c r="D42" s="16" t="s">
        <v>75</v>
      </c>
      <c r="E42" s="17">
        <v>0</v>
      </c>
      <c r="F42" s="18">
        <f t="shared" si="0"/>
        <v>0</v>
      </c>
      <c r="G42" s="13"/>
      <c r="H42" s="13"/>
      <c r="I42" s="58"/>
    </row>
    <row r="43" spans="1:9" x14ac:dyDescent="0.3">
      <c r="A43" s="15">
        <v>31</v>
      </c>
      <c r="B43" s="16" t="s">
        <v>60</v>
      </c>
      <c r="C43" s="16" t="s">
        <v>61</v>
      </c>
      <c r="D43" s="16" t="s">
        <v>76</v>
      </c>
      <c r="E43" s="17">
        <v>0</v>
      </c>
      <c r="F43" s="18">
        <f t="shared" si="0"/>
        <v>0</v>
      </c>
      <c r="G43" s="13"/>
      <c r="H43" s="13"/>
      <c r="I43" s="58"/>
    </row>
    <row r="44" spans="1:9" x14ac:dyDescent="0.3">
      <c r="A44" s="15">
        <v>32</v>
      </c>
      <c r="B44" s="16" t="s">
        <v>60</v>
      </c>
      <c r="C44" s="16" t="s">
        <v>61</v>
      </c>
      <c r="D44" s="16" t="s">
        <v>77</v>
      </c>
      <c r="E44" s="17">
        <v>0</v>
      </c>
      <c r="F44" s="18">
        <f t="shared" si="0"/>
        <v>0</v>
      </c>
      <c r="G44" s="13"/>
      <c r="H44" s="13"/>
      <c r="I44" s="58"/>
    </row>
    <row r="45" spans="1:9" x14ac:dyDescent="0.3">
      <c r="A45" s="15">
        <v>37</v>
      </c>
      <c r="B45" s="16" t="s">
        <v>60</v>
      </c>
      <c r="C45" s="16" t="s">
        <v>61</v>
      </c>
      <c r="D45" s="16" t="s">
        <v>78</v>
      </c>
      <c r="E45" s="17">
        <v>0</v>
      </c>
      <c r="F45" s="18">
        <f t="shared" si="0"/>
        <v>0</v>
      </c>
      <c r="G45" s="13"/>
      <c r="H45" s="13"/>
      <c r="I45" s="58"/>
    </row>
    <row r="46" spans="1:9" x14ac:dyDescent="0.3">
      <c r="A46" s="15">
        <v>41</v>
      </c>
      <c r="B46" s="16" t="s">
        <v>60</v>
      </c>
      <c r="C46" s="16" t="s">
        <v>61</v>
      </c>
      <c r="D46" s="16" t="s">
        <v>79</v>
      </c>
      <c r="E46" s="17">
        <v>0</v>
      </c>
      <c r="F46" s="18">
        <f t="shared" si="0"/>
        <v>0</v>
      </c>
      <c r="G46" s="13"/>
      <c r="H46" s="13"/>
      <c r="I46" s="58"/>
    </row>
    <row r="47" spans="1:9" x14ac:dyDescent="0.3">
      <c r="A47" s="15">
        <v>25</v>
      </c>
      <c r="B47" s="16" t="s">
        <v>60</v>
      </c>
      <c r="C47" s="16" t="s">
        <v>80</v>
      </c>
      <c r="D47" s="16" t="s">
        <v>81</v>
      </c>
      <c r="E47" s="17">
        <v>0</v>
      </c>
      <c r="F47" s="18">
        <f t="shared" si="0"/>
        <v>0</v>
      </c>
      <c r="G47" s="13"/>
      <c r="H47" s="13"/>
      <c r="I47" s="58"/>
    </row>
    <row r="48" spans="1:9" x14ac:dyDescent="0.3">
      <c r="A48" s="15">
        <v>113</v>
      </c>
      <c r="B48" s="16" t="s">
        <v>60</v>
      </c>
      <c r="C48" s="16" t="s">
        <v>80</v>
      </c>
      <c r="D48" s="16" t="s">
        <v>82</v>
      </c>
      <c r="E48" s="17">
        <v>0</v>
      </c>
      <c r="F48" s="18">
        <f t="shared" si="0"/>
        <v>0</v>
      </c>
      <c r="G48" s="13"/>
      <c r="H48" s="13"/>
      <c r="I48" s="58"/>
    </row>
    <row r="49" spans="1:9" x14ac:dyDescent="0.3">
      <c r="A49" s="15">
        <v>42</v>
      </c>
      <c r="B49" s="16" t="s">
        <v>60</v>
      </c>
      <c r="C49" s="16" t="s">
        <v>80</v>
      </c>
      <c r="D49" s="16" t="s">
        <v>83</v>
      </c>
      <c r="E49" s="17">
        <v>0</v>
      </c>
      <c r="F49" s="18">
        <f t="shared" si="0"/>
        <v>0</v>
      </c>
      <c r="G49" s="13"/>
      <c r="H49" s="13"/>
      <c r="I49" s="58"/>
    </row>
    <row r="50" spans="1:9" x14ac:dyDescent="0.3">
      <c r="A50" s="15">
        <v>44</v>
      </c>
      <c r="B50" s="16" t="s">
        <v>60</v>
      </c>
      <c r="C50" s="16" t="s">
        <v>80</v>
      </c>
      <c r="D50" s="16" t="s">
        <v>84</v>
      </c>
      <c r="E50" s="17">
        <v>0</v>
      </c>
      <c r="F50" s="18">
        <f t="shared" si="0"/>
        <v>0</v>
      </c>
      <c r="G50" s="13"/>
      <c r="H50" s="13"/>
      <c r="I50" s="58"/>
    </row>
    <row r="51" spans="1:9" x14ac:dyDescent="0.3">
      <c r="A51" s="15">
        <v>4</v>
      </c>
      <c r="B51" s="16" t="s">
        <v>60</v>
      </c>
      <c r="C51" s="16" t="s">
        <v>85</v>
      </c>
      <c r="D51" s="16" t="s">
        <v>86</v>
      </c>
      <c r="E51" s="17">
        <v>0</v>
      </c>
      <c r="F51" s="18">
        <f t="shared" si="0"/>
        <v>0</v>
      </c>
      <c r="G51" s="13"/>
      <c r="H51" s="13"/>
      <c r="I51" s="58"/>
    </row>
    <row r="52" spans="1:9" x14ac:dyDescent="0.3">
      <c r="A52" s="15">
        <v>5</v>
      </c>
      <c r="B52" s="16" t="s">
        <v>60</v>
      </c>
      <c r="C52" s="16" t="s">
        <v>85</v>
      </c>
      <c r="D52" s="16" t="s">
        <v>87</v>
      </c>
      <c r="E52" s="17">
        <v>0</v>
      </c>
      <c r="F52" s="18">
        <f t="shared" si="0"/>
        <v>0</v>
      </c>
      <c r="G52" s="13"/>
      <c r="H52" s="13"/>
      <c r="I52" s="58"/>
    </row>
    <row r="53" spans="1:9" x14ac:dyDescent="0.3">
      <c r="A53" s="15" t="s">
        <v>88</v>
      </c>
      <c r="B53" s="16" t="s">
        <v>60</v>
      </c>
      <c r="C53" s="16" t="s">
        <v>85</v>
      </c>
      <c r="D53" s="16" t="s">
        <v>89</v>
      </c>
      <c r="E53" s="17">
        <v>1</v>
      </c>
      <c r="F53" s="18">
        <f t="shared" si="0"/>
        <v>10</v>
      </c>
      <c r="G53" s="13"/>
      <c r="H53" s="13"/>
      <c r="I53" s="58"/>
    </row>
    <row r="54" spans="1:9" x14ac:dyDescent="0.3">
      <c r="A54" s="15" t="s">
        <v>90</v>
      </c>
      <c r="B54" s="16" t="s">
        <v>60</v>
      </c>
      <c r="C54" s="16" t="s">
        <v>85</v>
      </c>
      <c r="D54" s="16" t="s">
        <v>91</v>
      </c>
      <c r="E54" s="17">
        <v>0</v>
      </c>
      <c r="F54" s="18">
        <f t="shared" si="0"/>
        <v>0</v>
      </c>
      <c r="G54" s="13"/>
      <c r="H54" s="13"/>
      <c r="I54" s="58"/>
    </row>
    <row r="55" spans="1:9" x14ac:dyDescent="0.3">
      <c r="A55" s="15">
        <v>7</v>
      </c>
      <c r="B55" s="16" t="s">
        <v>60</v>
      </c>
      <c r="C55" s="16" t="s">
        <v>85</v>
      </c>
      <c r="D55" s="16" t="s">
        <v>92</v>
      </c>
      <c r="E55" s="17">
        <v>0</v>
      </c>
      <c r="F55" s="18">
        <f t="shared" si="0"/>
        <v>0</v>
      </c>
      <c r="G55" s="13"/>
      <c r="H55" s="13"/>
      <c r="I55" s="58"/>
    </row>
    <row r="56" spans="1:9" x14ac:dyDescent="0.3">
      <c r="A56" s="15">
        <v>8</v>
      </c>
      <c r="B56" s="16" t="s">
        <v>60</v>
      </c>
      <c r="C56" s="16" t="s">
        <v>85</v>
      </c>
      <c r="D56" s="16" t="s">
        <v>93</v>
      </c>
      <c r="E56" s="17">
        <v>0</v>
      </c>
      <c r="F56" s="18">
        <f t="shared" si="0"/>
        <v>0</v>
      </c>
      <c r="G56" s="13"/>
      <c r="H56" s="13"/>
      <c r="I56" s="58"/>
    </row>
    <row r="57" spans="1:9" x14ac:dyDescent="0.3">
      <c r="A57" s="15">
        <v>9</v>
      </c>
      <c r="B57" s="16" t="s">
        <v>60</v>
      </c>
      <c r="C57" s="16" t="s">
        <v>85</v>
      </c>
      <c r="D57" s="16" t="s">
        <v>94</v>
      </c>
      <c r="E57" s="17">
        <v>0</v>
      </c>
      <c r="F57" s="18">
        <f t="shared" si="0"/>
        <v>0</v>
      </c>
      <c r="G57" s="13"/>
      <c r="H57" s="13"/>
      <c r="I57" s="58"/>
    </row>
    <row r="58" spans="1:9" x14ac:dyDescent="0.3">
      <c r="A58" s="15">
        <v>10</v>
      </c>
      <c r="B58" s="16" t="s">
        <v>60</v>
      </c>
      <c r="C58" s="16" t="s">
        <v>85</v>
      </c>
      <c r="D58" s="16" t="s">
        <v>95</v>
      </c>
      <c r="E58" s="17">
        <v>0</v>
      </c>
      <c r="F58" s="18">
        <f t="shared" si="0"/>
        <v>0</v>
      </c>
      <c r="G58" s="13"/>
      <c r="H58" s="13"/>
      <c r="I58" s="58"/>
    </row>
    <row r="59" spans="1:9" x14ac:dyDescent="0.3">
      <c r="A59" s="15">
        <v>11</v>
      </c>
      <c r="B59" s="16" t="s">
        <v>60</v>
      </c>
      <c r="C59" s="16" t="s">
        <v>85</v>
      </c>
      <c r="D59" s="16" t="s">
        <v>96</v>
      </c>
      <c r="E59" s="17">
        <v>0</v>
      </c>
      <c r="F59" s="18">
        <f t="shared" si="0"/>
        <v>0</v>
      </c>
      <c r="G59" s="13"/>
      <c r="H59" s="13"/>
      <c r="I59" s="58"/>
    </row>
    <row r="60" spans="1:9" x14ac:dyDescent="0.3">
      <c r="A60" s="15">
        <v>12</v>
      </c>
      <c r="B60" s="16" t="s">
        <v>60</v>
      </c>
      <c r="C60" s="16" t="s">
        <v>85</v>
      </c>
      <c r="D60" s="16" t="s">
        <v>97</v>
      </c>
      <c r="E60" s="17">
        <v>0</v>
      </c>
      <c r="F60" s="18">
        <f t="shared" si="0"/>
        <v>0</v>
      </c>
      <c r="G60" s="13"/>
      <c r="H60" s="13"/>
      <c r="I60" s="58"/>
    </row>
    <row r="61" spans="1:9" x14ac:dyDescent="0.3">
      <c r="A61" s="15">
        <v>13</v>
      </c>
      <c r="B61" s="16" t="s">
        <v>60</v>
      </c>
      <c r="C61" s="16" t="s">
        <v>85</v>
      </c>
      <c r="D61" s="16" t="s">
        <v>98</v>
      </c>
      <c r="E61" s="17">
        <v>0</v>
      </c>
      <c r="F61" s="18">
        <f t="shared" si="0"/>
        <v>0</v>
      </c>
      <c r="G61" s="13"/>
      <c r="H61" s="13"/>
      <c r="I61" s="58"/>
    </row>
    <row r="62" spans="1:9" x14ac:dyDescent="0.3">
      <c r="A62" s="15">
        <v>15</v>
      </c>
      <c r="B62" s="16" t="s">
        <v>60</v>
      </c>
      <c r="C62" s="16" t="s">
        <v>85</v>
      </c>
      <c r="D62" s="16" t="s">
        <v>99</v>
      </c>
      <c r="E62" s="17">
        <v>1</v>
      </c>
      <c r="F62" s="18">
        <f t="shared" si="0"/>
        <v>10</v>
      </c>
      <c r="G62" s="13"/>
      <c r="H62" s="13"/>
      <c r="I62" s="58"/>
    </row>
    <row r="63" spans="1:9" x14ac:dyDescent="0.3">
      <c r="A63" s="15">
        <v>38</v>
      </c>
      <c r="B63" s="16" t="s">
        <v>60</v>
      </c>
      <c r="C63" s="16" t="s">
        <v>85</v>
      </c>
      <c r="D63" s="16" t="s">
        <v>100</v>
      </c>
      <c r="E63" s="17">
        <v>0</v>
      </c>
      <c r="F63" s="18">
        <f t="shared" si="0"/>
        <v>0</v>
      </c>
      <c r="G63" s="13"/>
      <c r="H63" s="13"/>
      <c r="I63" s="58"/>
    </row>
    <row r="64" spans="1:9" x14ac:dyDescent="0.3">
      <c r="A64" s="15">
        <v>1</v>
      </c>
      <c r="B64" s="16" t="s">
        <v>60</v>
      </c>
      <c r="C64" s="16" t="s">
        <v>101</v>
      </c>
      <c r="D64" s="16" t="s">
        <v>102</v>
      </c>
      <c r="E64" s="17">
        <v>0</v>
      </c>
      <c r="F64" s="18">
        <f t="shared" si="0"/>
        <v>0</v>
      </c>
      <c r="G64" s="13"/>
      <c r="H64" s="13"/>
      <c r="I64" s="58"/>
    </row>
    <row r="65" spans="1:9" x14ac:dyDescent="0.3">
      <c r="A65" s="15">
        <v>2</v>
      </c>
      <c r="B65" s="16" t="s">
        <v>60</v>
      </c>
      <c r="C65" s="16" t="s">
        <v>101</v>
      </c>
      <c r="D65" s="16" t="s">
        <v>103</v>
      </c>
      <c r="E65" s="17">
        <v>1</v>
      </c>
      <c r="F65" s="18">
        <f t="shared" si="0"/>
        <v>10</v>
      </c>
      <c r="G65" s="13"/>
      <c r="H65" s="13"/>
      <c r="I65" s="58"/>
    </row>
    <row r="66" spans="1:9" x14ac:dyDescent="0.3">
      <c r="A66" s="15">
        <v>3</v>
      </c>
      <c r="B66" s="16" t="s">
        <v>60</v>
      </c>
      <c r="C66" s="16" t="s">
        <v>101</v>
      </c>
      <c r="D66" s="16" t="s">
        <v>104</v>
      </c>
      <c r="E66" s="17">
        <v>0</v>
      </c>
      <c r="F66" s="18">
        <f t="shared" si="0"/>
        <v>0</v>
      </c>
      <c r="G66" s="13"/>
      <c r="H66" s="13"/>
      <c r="I66" s="58"/>
    </row>
    <row r="67" spans="1:9" x14ac:dyDescent="0.3">
      <c r="A67" s="15">
        <v>112</v>
      </c>
      <c r="B67" s="16" t="s">
        <v>60</v>
      </c>
      <c r="C67" s="16" t="s">
        <v>101</v>
      </c>
      <c r="D67" s="16" t="s">
        <v>105</v>
      </c>
      <c r="E67" s="17">
        <v>10</v>
      </c>
      <c r="F67" s="18">
        <f t="shared" si="0"/>
        <v>100</v>
      </c>
      <c r="G67" s="13"/>
      <c r="H67" s="13"/>
      <c r="I67" s="58"/>
    </row>
    <row r="68" spans="1:9" x14ac:dyDescent="0.3">
      <c r="A68" s="15">
        <v>19</v>
      </c>
      <c r="B68" s="16" t="s">
        <v>60</v>
      </c>
      <c r="C68" s="16" t="s">
        <v>101</v>
      </c>
      <c r="D68" s="16" t="s">
        <v>106</v>
      </c>
      <c r="E68" s="17">
        <v>1</v>
      </c>
      <c r="F68" s="18">
        <f t="shared" si="0"/>
        <v>10</v>
      </c>
      <c r="G68" s="13"/>
      <c r="H68" s="13"/>
      <c r="I68" s="58"/>
    </row>
    <row r="69" spans="1:9" x14ac:dyDescent="0.3">
      <c r="A69" s="15">
        <v>23</v>
      </c>
      <c r="B69" s="16" t="s">
        <v>60</v>
      </c>
      <c r="C69" s="16" t="s">
        <v>101</v>
      </c>
      <c r="D69" s="16" t="s">
        <v>107</v>
      </c>
      <c r="E69" s="17">
        <v>0</v>
      </c>
      <c r="F69" s="18">
        <f t="shared" si="0"/>
        <v>0</v>
      </c>
      <c r="G69" s="13"/>
      <c r="H69" s="13"/>
      <c r="I69" s="58"/>
    </row>
    <row r="70" spans="1:9" x14ac:dyDescent="0.3">
      <c r="A70" s="15">
        <v>24</v>
      </c>
      <c r="B70" s="16" t="s">
        <v>60</v>
      </c>
      <c r="C70" s="16" t="s">
        <v>101</v>
      </c>
      <c r="D70" s="16" t="s">
        <v>108</v>
      </c>
      <c r="E70" s="17">
        <v>0</v>
      </c>
      <c r="F70" s="18">
        <f t="shared" si="0"/>
        <v>0</v>
      </c>
      <c r="G70" s="13"/>
      <c r="H70" s="13"/>
      <c r="I70" s="58"/>
    </row>
    <row r="71" spans="1:9" x14ac:dyDescent="0.3">
      <c r="A71" s="15">
        <v>39</v>
      </c>
      <c r="B71" s="16" t="s">
        <v>60</v>
      </c>
      <c r="C71" s="16" t="s">
        <v>101</v>
      </c>
      <c r="D71" s="16" t="s">
        <v>109</v>
      </c>
      <c r="E71" s="17">
        <v>1</v>
      </c>
      <c r="F71" s="18">
        <f t="shared" si="0"/>
        <v>10</v>
      </c>
      <c r="G71" s="13"/>
      <c r="H71" s="13"/>
      <c r="I71" s="58"/>
    </row>
    <row r="72" spans="1:9" x14ac:dyDescent="0.3">
      <c r="A72" s="15">
        <v>40</v>
      </c>
      <c r="B72" s="16" t="s">
        <v>60</v>
      </c>
      <c r="C72" s="16" t="s">
        <v>101</v>
      </c>
      <c r="D72" s="16" t="s">
        <v>110</v>
      </c>
      <c r="E72" s="17">
        <v>0</v>
      </c>
      <c r="F72" s="18">
        <f t="shared" si="0"/>
        <v>0</v>
      </c>
      <c r="G72" s="13"/>
      <c r="H72" s="13"/>
      <c r="I72" s="58"/>
    </row>
    <row r="73" spans="1:9" x14ac:dyDescent="0.3">
      <c r="A73" s="15">
        <v>121</v>
      </c>
      <c r="B73" s="16" t="s">
        <v>60</v>
      </c>
      <c r="C73" s="16" t="s">
        <v>101</v>
      </c>
      <c r="D73" s="16" t="s">
        <v>111</v>
      </c>
      <c r="E73" s="17">
        <v>0</v>
      </c>
      <c r="F73" s="18">
        <f t="shared" si="0"/>
        <v>0</v>
      </c>
      <c r="G73" s="13"/>
      <c r="H73" s="13"/>
      <c r="I73" s="58"/>
    </row>
    <row r="74" spans="1:9" x14ac:dyDescent="0.3">
      <c r="A74" s="15">
        <v>64</v>
      </c>
      <c r="B74" s="16" t="s">
        <v>60</v>
      </c>
      <c r="C74" s="16" t="s">
        <v>112</v>
      </c>
      <c r="D74" s="16" t="s">
        <v>113</v>
      </c>
      <c r="E74" s="17">
        <v>5.0000099999999996</v>
      </c>
      <c r="F74" s="18">
        <f t="shared" si="0"/>
        <v>50.000099999999996</v>
      </c>
      <c r="G74" s="13"/>
      <c r="H74" s="13"/>
      <c r="I74" s="58"/>
    </row>
    <row r="75" spans="1:9" x14ac:dyDescent="0.3">
      <c r="A75" s="15">
        <v>19</v>
      </c>
      <c r="B75" s="16" t="s">
        <v>60</v>
      </c>
      <c r="C75" s="16" t="s">
        <v>114</v>
      </c>
      <c r="D75" s="16" t="s">
        <v>115</v>
      </c>
      <c r="E75" s="17">
        <v>0</v>
      </c>
      <c r="F75" s="18">
        <f t="shared" si="0"/>
        <v>0</v>
      </c>
      <c r="G75" s="13"/>
      <c r="H75" s="13"/>
      <c r="I75" s="58"/>
    </row>
    <row r="76" spans="1:9" x14ac:dyDescent="0.3">
      <c r="A76" s="15">
        <v>211</v>
      </c>
      <c r="B76" s="16" t="s">
        <v>60</v>
      </c>
      <c r="C76" s="16" t="s">
        <v>114</v>
      </c>
      <c r="D76" s="16" t="s">
        <v>116</v>
      </c>
      <c r="E76" s="17">
        <v>0</v>
      </c>
      <c r="F76" s="18">
        <f t="shared" si="0"/>
        <v>0</v>
      </c>
      <c r="G76" s="13"/>
      <c r="H76" s="13"/>
      <c r="I76" s="58"/>
    </row>
    <row r="77" spans="1:9" x14ac:dyDescent="0.3">
      <c r="A77" s="15">
        <v>212</v>
      </c>
      <c r="B77" s="16" t="s">
        <v>60</v>
      </c>
      <c r="C77" s="16" t="s">
        <v>114</v>
      </c>
      <c r="D77" s="16" t="s">
        <v>117</v>
      </c>
      <c r="E77" s="17">
        <v>0</v>
      </c>
      <c r="F77" s="18">
        <f t="shared" si="0"/>
        <v>0</v>
      </c>
      <c r="G77" s="13"/>
      <c r="H77" s="13"/>
      <c r="I77" s="58"/>
    </row>
    <row r="78" spans="1:9" x14ac:dyDescent="0.3">
      <c r="A78" s="15">
        <v>22</v>
      </c>
      <c r="B78" s="16" t="s">
        <v>60</v>
      </c>
      <c r="C78" s="16" t="s">
        <v>114</v>
      </c>
      <c r="D78" s="16" t="s">
        <v>118</v>
      </c>
      <c r="E78" s="17">
        <v>0</v>
      </c>
      <c r="F78" s="18">
        <f t="shared" si="0"/>
        <v>0</v>
      </c>
      <c r="G78" s="13"/>
      <c r="H78" s="13"/>
      <c r="I78" s="58"/>
    </row>
    <row r="79" spans="1:9" x14ac:dyDescent="0.3">
      <c r="A79" s="15">
        <v>22</v>
      </c>
      <c r="B79" s="16" t="s">
        <v>60</v>
      </c>
      <c r="C79" s="16" t="s">
        <v>114</v>
      </c>
      <c r="D79" s="16" t="s">
        <v>119</v>
      </c>
      <c r="E79" s="17">
        <v>0</v>
      </c>
      <c r="F79" s="18">
        <f t="shared" si="0"/>
        <v>0</v>
      </c>
      <c r="G79" s="13"/>
      <c r="H79" s="13"/>
      <c r="I79" s="58"/>
    </row>
    <row r="80" spans="1:9" x14ac:dyDescent="0.3">
      <c r="A80" s="15">
        <v>22</v>
      </c>
      <c r="B80" s="16" t="s">
        <v>60</v>
      </c>
      <c r="C80" s="16" t="s">
        <v>114</v>
      </c>
      <c r="D80" s="16" t="s">
        <v>120</v>
      </c>
      <c r="E80" s="17">
        <v>0</v>
      </c>
      <c r="F80" s="18">
        <f t="shared" si="0"/>
        <v>0</v>
      </c>
      <c r="G80" s="13"/>
      <c r="H80" s="13"/>
      <c r="I80" s="58"/>
    </row>
    <row r="81" spans="1:9" x14ac:dyDescent="0.3">
      <c r="A81" s="15">
        <v>22</v>
      </c>
      <c r="B81" s="16" t="s">
        <v>60</v>
      </c>
      <c r="C81" s="16" t="s">
        <v>114</v>
      </c>
      <c r="D81" s="16" t="s">
        <v>121</v>
      </c>
      <c r="E81" s="17">
        <v>0</v>
      </c>
      <c r="F81" s="18">
        <f t="shared" si="0"/>
        <v>0</v>
      </c>
      <c r="G81" s="13"/>
      <c r="H81" s="13"/>
      <c r="I81" s="58"/>
    </row>
    <row r="82" spans="1:9" x14ac:dyDescent="0.3">
      <c r="A82" s="15">
        <v>97</v>
      </c>
      <c r="B82" s="16" t="s">
        <v>60</v>
      </c>
      <c r="C82" s="16" t="s">
        <v>114</v>
      </c>
      <c r="D82" s="16" t="s">
        <v>122</v>
      </c>
      <c r="E82" s="17">
        <v>0</v>
      </c>
      <c r="F82" s="18">
        <f t="shared" si="0"/>
        <v>0</v>
      </c>
      <c r="G82" s="13"/>
      <c r="H82" s="13"/>
      <c r="I82" s="58"/>
    </row>
    <row r="83" spans="1:9" x14ac:dyDescent="0.3">
      <c r="A83" s="15">
        <v>98</v>
      </c>
      <c r="B83" s="16" t="s">
        <v>60</v>
      </c>
      <c r="C83" s="16" t="s">
        <v>114</v>
      </c>
      <c r="D83" s="16" t="s">
        <v>123</v>
      </c>
      <c r="E83" s="17">
        <v>0</v>
      </c>
      <c r="F83" s="18">
        <f t="shared" si="0"/>
        <v>0</v>
      </c>
      <c r="G83" s="13"/>
      <c r="H83" s="13"/>
      <c r="I83" s="58"/>
    </row>
    <row r="84" spans="1:9" x14ac:dyDescent="0.3">
      <c r="A84" s="15">
        <v>99</v>
      </c>
      <c r="B84" s="16" t="s">
        <v>60</v>
      </c>
      <c r="C84" s="16" t="s">
        <v>114</v>
      </c>
      <c r="D84" s="16" t="s">
        <v>124</v>
      </c>
      <c r="E84" s="17">
        <v>2</v>
      </c>
      <c r="F84" s="18">
        <f t="shared" si="0"/>
        <v>20</v>
      </c>
      <c r="G84" s="13"/>
      <c r="H84" s="13"/>
      <c r="I84" s="58"/>
    </row>
    <row r="85" spans="1:9" x14ac:dyDescent="0.3">
      <c r="A85" s="15">
        <v>100</v>
      </c>
      <c r="B85" s="16" t="s">
        <v>60</v>
      </c>
      <c r="C85" s="16" t="s">
        <v>114</v>
      </c>
      <c r="D85" s="16" t="s">
        <v>125</v>
      </c>
      <c r="E85" s="17">
        <v>0</v>
      </c>
      <c r="F85" s="18">
        <f t="shared" si="0"/>
        <v>0</v>
      </c>
      <c r="G85" s="13"/>
      <c r="H85" s="13"/>
      <c r="I85" s="58"/>
    </row>
    <row r="86" spans="1:9" x14ac:dyDescent="0.3">
      <c r="A86" s="15">
        <v>101</v>
      </c>
      <c r="B86" s="16" t="s">
        <v>60</v>
      </c>
      <c r="C86" s="16" t="s">
        <v>114</v>
      </c>
      <c r="D86" s="16" t="s">
        <v>126</v>
      </c>
      <c r="E86" s="17">
        <v>0</v>
      </c>
      <c r="F86" s="18">
        <f t="shared" si="0"/>
        <v>0</v>
      </c>
      <c r="G86" s="13"/>
      <c r="H86" s="13"/>
      <c r="I86" s="58"/>
    </row>
    <row r="87" spans="1:9" x14ac:dyDescent="0.3">
      <c r="A87" s="15">
        <v>102</v>
      </c>
      <c r="B87" s="16" t="s">
        <v>60</v>
      </c>
      <c r="C87" s="16" t="s">
        <v>114</v>
      </c>
      <c r="D87" s="16" t="s">
        <v>127</v>
      </c>
      <c r="E87" s="17">
        <v>0</v>
      </c>
      <c r="F87" s="18">
        <f t="shared" si="0"/>
        <v>0</v>
      </c>
      <c r="G87" s="13"/>
      <c r="H87" s="13"/>
      <c r="I87" s="58"/>
    </row>
    <row r="88" spans="1:9" x14ac:dyDescent="0.3">
      <c r="A88" s="15">
        <v>102</v>
      </c>
      <c r="B88" s="16" t="s">
        <v>60</v>
      </c>
      <c r="C88" s="16" t="s">
        <v>114</v>
      </c>
      <c r="D88" s="16" t="s">
        <v>128</v>
      </c>
      <c r="E88" s="17">
        <v>2</v>
      </c>
      <c r="F88" s="18">
        <f t="shared" si="0"/>
        <v>20</v>
      </c>
      <c r="G88" s="13"/>
      <c r="H88" s="13"/>
      <c r="I88" s="58"/>
    </row>
    <row r="89" spans="1:9" x14ac:dyDescent="0.3">
      <c r="A89" s="15">
        <v>103</v>
      </c>
      <c r="B89" s="16" t="s">
        <v>60</v>
      </c>
      <c r="C89" s="16" t="s">
        <v>114</v>
      </c>
      <c r="D89" s="16" t="s">
        <v>129</v>
      </c>
      <c r="E89" s="17">
        <v>0</v>
      </c>
      <c r="F89" s="18">
        <f t="shared" si="0"/>
        <v>0</v>
      </c>
      <c r="G89" s="13"/>
      <c r="H89" s="13"/>
      <c r="I89" s="58"/>
    </row>
    <row r="90" spans="1:9" x14ac:dyDescent="0.3">
      <c r="A90" s="15">
        <v>104</v>
      </c>
      <c r="B90" s="16" t="s">
        <v>60</v>
      </c>
      <c r="C90" s="16" t="s">
        <v>114</v>
      </c>
      <c r="D90" s="16" t="s">
        <v>130</v>
      </c>
      <c r="E90" s="17">
        <v>0</v>
      </c>
      <c r="F90" s="18">
        <f t="shared" si="0"/>
        <v>0</v>
      </c>
      <c r="G90" s="13"/>
      <c r="H90" s="13"/>
      <c r="I90" s="58"/>
    </row>
    <row r="91" spans="1:9" x14ac:dyDescent="0.3">
      <c r="A91" s="15">
        <v>105</v>
      </c>
      <c r="B91" s="16" t="s">
        <v>60</v>
      </c>
      <c r="C91" s="16" t="s">
        <v>114</v>
      </c>
      <c r="D91" s="16" t="s">
        <v>131</v>
      </c>
      <c r="E91" s="17">
        <v>0</v>
      </c>
      <c r="F91" s="18">
        <f t="shared" si="0"/>
        <v>0</v>
      </c>
      <c r="G91" s="13"/>
      <c r="H91" s="13"/>
      <c r="I91" s="58"/>
    </row>
    <row r="92" spans="1:9" x14ac:dyDescent="0.3">
      <c r="A92" s="15">
        <v>14</v>
      </c>
      <c r="B92" s="16" t="s">
        <v>60</v>
      </c>
      <c r="C92" s="16" t="s">
        <v>132</v>
      </c>
      <c r="D92" s="16" t="s">
        <v>133</v>
      </c>
      <c r="E92" s="17">
        <v>0</v>
      </c>
      <c r="F92" s="18">
        <f t="shared" si="0"/>
        <v>0</v>
      </c>
      <c r="G92" s="13"/>
      <c r="H92" s="13"/>
      <c r="I92" s="58"/>
    </row>
    <row r="93" spans="1:9" x14ac:dyDescent="0.3">
      <c r="A93" s="15">
        <v>16</v>
      </c>
      <c r="B93" s="16" t="s">
        <v>60</v>
      </c>
      <c r="C93" s="16" t="s">
        <v>132</v>
      </c>
      <c r="D93" s="16" t="s">
        <v>134</v>
      </c>
      <c r="E93" s="17">
        <v>0</v>
      </c>
      <c r="F93" s="18">
        <f t="shared" si="0"/>
        <v>0</v>
      </c>
      <c r="G93" s="13"/>
      <c r="H93" s="13"/>
      <c r="I93" s="58"/>
    </row>
    <row r="94" spans="1:9" x14ac:dyDescent="0.3">
      <c r="A94" s="15">
        <v>17</v>
      </c>
      <c r="B94" s="16" t="s">
        <v>60</v>
      </c>
      <c r="C94" s="16" t="s">
        <v>132</v>
      </c>
      <c r="D94" s="16" t="s">
        <v>135</v>
      </c>
      <c r="E94" s="17">
        <v>0</v>
      </c>
      <c r="F94" s="18">
        <f t="shared" ref="F94:F148" si="1">E94*$I$26</f>
        <v>0</v>
      </c>
      <c r="G94" s="13"/>
      <c r="H94" s="13"/>
      <c r="I94" s="58"/>
    </row>
    <row r="95" spans="1:9" x14ac:dyDescent="0.3">
      <c r="A95" s="15">
        <v>18</v>
      </c>
      <c r="B95" s="16" t="s">
        <v>60</v>
      </c>
      <c r="C95" s="16" t="s">
        <v>132</v>
      </c>
      <c r="D95" s="16" t="s">
        <v>136</v>
      </c>
      <c r="E95" s="17">
        <v>0</v>
      </c>
      <c r="F95" s="18">
        <f t="shared" si="1"/>
        <v>0</v>
      </c>
      <c r="G95" s="13"/>
      <c r="H95" s="13"/>
      <c r="I95" s="58"/>
    </row>
    <row r="96" spans="1:9" x14ac:dyDescent="0.3">
      <c r="A96" s="15">
        <v>20</v>
      </c>
      <c r="B96" s="16" t="s">
        <v>60</v>
      </c>
      <c r="C96" s="16" t="s">
        <v>132</v>
      </c>
      <c r="D96" s="16" t="s">
        <v>137</v>
      </c>
      <c r="E96" s="17">
        <v>0</v>
      </c>
      <c r="F96" s="18">
        <f t="shared" si="1"/>
        <v>0</v>
      </c>
      <c r="G96" s="13"/>
      <c r="H96" s="13"/>
      <c r="I96" s="58"/>
    </row>
    <row r="97" spans="1:9" x14ac:dyDescent="0.3">
      <c r="A97" s="15">
        <v>43</v>
      </c>
      <c r="B97" s="16" t="s">
        <v>60</v>
      </c>
      <c r="C97" s="16" t="s">
        <v>132</v>
      </c>
      <c r="D97" s="16" t="s">
        <v>138</v>
      </c>
      <c r="E97" s="17">
        <v>0</v>
      </c>
      <c r="F97" s="18">
        <f t="shared" si="1"/>
        <v>0</v>
      </c>
      <c r="G97" s="13"/>
      <c r="H97" s="13"/>
      <c r="I97" s="58"/>
    </row>
    <row r="98" spans="1:9" x14ac:dyDescent="0.3">
      <c r="A98" s="15">
        <v>481</v>
      </c>
      <c r="B98" s="16" t="s">
        <v>60</v>
      </c>
      <c r="C98" s="16" t="s">
        <v>132</v>
      </c>
      <c r="D98" s="16" t="s">
        <v>139</v>
      </c>
      <c r="E98" s="17">
        <v>0</v>
      </c>
      <c r="F98" s="18">
        <f t="shared" si="1"/>
        <v>0</v>
      </c>
      <c r="G98" s="13"/>
      <c r="H98" s="13"/>
      <c r="I98" s="58"/>
    </row>
    <row r="99" spans="1:9" x14ac:dyDescent="0.3">
      <c r="A99" s="15">
        <v>45</v>
      </c>
      <c r="B99" s="16" t="s">
        <v>60</v>
      </c>
      <c r="C99" s="16" t="s">
        <v>140</v>
      </c>
      <c r="D99" s="16" t="s">
        <v>141</v>
      </c>
      <c r="E99" s="17">
        <v>1</v>
      </c>
      <c r="F99" s="18">
        <f t="shared" si="1"/>
        <v>10</v>
      </c>
      <c r="G99" s="13"/>
      <c r="H99" s="13"/>
      <c r="I99" s="58"/>
    </row>
    <row r="100" spans="1:9" x14ac:dyDescent="0.3">
      <c r="A100" s="15">
        <v>461</v>
      </c>
      <c r="B100" s="16" t="s">
        <v>60</v>
      </c>
      <c r="C100" s="16" t="s">
        <v>140</v>
      </c>
      <c r="D100" s="16" t="s">
        <v>142</v>
      </c>
      <c r="E100" s="17">
        <v>2</v>
      </c>
      <c r="F100" s="18">
        <f t="shared" si="1"/>
        <v>20</v>
      </c>
      <c r="G100" s="13"/>
      <c r="H100" s="13"/>
      <c r="I100" s="58"/>
    </row>
    <row r="101" spans="1:9" x14ac:dyDescent="0.3">
      <c r="A101" s="15">
        <v>471</v>
      </c>
      <c r="B101" s="16" t="s">
        <v>60</v>
      </c>
      <c r="C101" s="16" t="s">
        <v>140</v>
      </c>
      <c r="D101" s="16" t="s">
        <v>143</v>
      </c>
      <c r="E101" s="17">
        <v>0</v>
      </c>
      <c r="F101" s="18">
        <f t="shared" si="1"/>
        <v>0</v>
      </c>
      <c r="G101" s="13"/>
      <c r="H101" s="13"/>
      <c r="I101" s="58"/>
    </row>
    <row r="102" spans="1:9" x14ac:dyDescent="0.3">
      <c r="A102" s="15">
        <v>462</v>
      </c>
      <c r="B102" s="16" t="s">
        <v>60</v>
      </c>
      <c r="C102" s="16" t="s">
        <v>140</v>
      </c>
      <c r="D102" s="16" t="s">
        <v>144</v>
      </c>
      <c r="E102" s="17">
        <v>5</v>
      </c>
      <c r="F102" s="18">
        <f t="shared" si="1"/>
        <v>50</v>
      </c>
      <c r="G102" s="13"/>
      <c r="H102" s="13"/>
      <c r="I102" s="58"/>
    </row>
    <row r="103" spans="1:9" x14ac:dyDescent="0.3">
      <c r="A103" s="15">
        <v>472</v>
      </c>
      <c r="B103" s="16" t="s">
        <v>60</v>
      </c>
      <c r="C103" s="16" t="s">
        <v>140</v>
      </c>
      <c r="D103" s="16" t="s">
        <v>145</v>
      </c>
      <c r="E103" s="17">
        <v>0</v>
      </c>
      <c r="F103" s="18">
        <f t="shared" si="1"/>
        <v>0</v>
      </c>
      <c r="G103" s="13"/>
      <c r="H103" s="13"/>
      <c r="I103" s="58"/>
    </row>
    <row r="104" spans="1:9" x14ac:dyDescent="0.3">
      <c r="A104" s="15">
        <v>48</v>
      </c>
      <c r="B104" s="16" t="s">
        <v>60</v>
      </c>
      <c r="C104" s="16" t="s">
        <v>47</v>
      </c>
      <c r="D104" s="16" t="s">
        <v>146</v>
      </c>
      <c r="E104" s="17">
        <v>0</v>
      </c>
      <c r="F104" s="18">
        <f t="shared" si="1"/>
        <v>0</v>
      </c>
      <c r="G104" s="13"/>
      <c r="H104" s="13"/>
      <c r="I104" s="58"/>
    </row>
    <row r="105" spans="1:9" x14ac:dyDescent="0.3">
      <c r="A105" s="15">
        <v>49</v>
      </c>
      <c r="B105" s="16" t="s">
        <v>147</v>
      </c>
      <c r="C105" s="16" t="s">
        <v>148</v>
      </c>
      <c r="D105" s="16" t="s">
        <v>149</v>
      </c>
      <c r="E105" s="17">
        <v>0</v>
      </c>
      <c r="F105" s="18">
        <f t="shared" si="1"/>
        <v>0</v>
      </c>
      <c r="G105" s="13"/>
      <c r="H105" s="13"/>
      <c r="I105" s="58"/>
    </row>
    <row r="106" spans="1:9" x14ac:dyDescent="0.3">
      <c r="A106" s="15">
        <v>50</v>
      </c>
      <c r="B106" s="16" t="s">
        <v>147</v>
      </c>
      <c r="C106" s="16" t="s">
        <v>80</v>
      </c>
      <c r="D106" s="16" t="s">
        <v>150</v>
      </c>
      <c r="E106" s="17">
        <v>0</v>
      </c>
      <c r="F106" s="18">
        <f t="shared" si="1"/>
        <v>0</v>
      </c>
      <c r="G106" s="13"/>
      <c r="H106" s="13"/>
      <c r="I106" s="58"/>
    </row>
    <row r="107" spans="1:9" x14ac:dyDescent="0.3">
      <c r="A107" s="15">
        <v>52</v>
      </c>
      <c r="B107" s="16" t="s">
        <v>147</v>
      </c>
      <c r="C107" s="16" t="s">
        <v>132</v>
      </c>
      <c r="D107" s="16" t="s">
        <v>151</v>
      </c>
      <c r="E107" s="17">
        <v>0</v>
      </c>
      <c r="F107" s="18">
        <f t="shared" si="1"/>
        <v>0</v>
      </c>
      <c r="G107" s="13"/>
      <c r="H107" s="13"/>
      <c r="I107" s="58"/>
    </row>
    <row r="108" spans="1:9" x14ac:dyDescent="0.3">
      <c r="A108" s="15">
        <v>53</v>
      </c>
      <c r="B108" s="16" t="s">
        <v>147</v>
      </c>
      <c r="C108" s="16" t="s">
        <v>47</v>
      </c>
      <c r="D108" s="16" t="s">
        <v>152</v>
      </c>
      <c r="E108" s="17">
        <v>0</v>
      </c>
      <c r="F108" s="18">
        <f t="shared" si="1"/>
        <v>0</v>
      </c>
      <c r="G108" s="13"/>
      <c r="H108" s="13"/>
      <c r="I108" s="58"/>
    </row>
    <row r="109" spans="1:9" x14ac:dyDescent="0.3">
      <c r="A109" s="15">
        <v>54</v>
      </c>
      <c r="B109" s="16" t="s">
        <v>153</v>
      </c>
      <c r="C109" s="16" t="s">
        <v>80</v>
      </c>
      <c r="D109" s="16" t="s">
        <v>154</v>
      </c>
      <c r="E109" s="17">
        <v>1</v>
      </c>
      <c r="F109" s="18">
        <f t="shared" si="1"/>
        <v>10</v>
      </c>
      <c r="G109" s="13"/>
      <c r="H109" s="13"/>
      <c r="I109" s="58"/>
    </row>
    <row r="110" spans="1:9" x14ac:dyDescent="0.3">
      <c r="A110" s="15">
        <v>55</v>
      </c>
      <c r="B110" s="16" t="s">
        <v>153</v>
      </c>
      <c r="C110" s="16" t="s">
        <v>132</v>
      </c>
      <c r="D110" s="16" t="s">
        <v>155</v>
      </c>
      <c r="E110" s="17">
        <v>0</v>
      </c>
      <c r="F110" s="18">
        <f t="shared" si="1"/>
        <v>0</v>
      </c>
      <c r="G110" s="13"/>
      <c r="H110" s="13"/>
      <c r="I110" s="58"/>
    </row>
    <row r="111" spans="1:9" x14ac:dyDescent="0.3">
      <c r="A111" s="15">
        <v>56</v>
      </c>
      <c r="B111" s="16" t="s">
        <v>153</v>
      </c>
      <c r="C111" s="16" t="s">
        <v>132</v>
      </c>
      <c r="D111" s="16" t="s">
        <v>156</v>
      </c>
      <c r="E111" s="17">
        <v>0</v>
      </c>
      <c r="F111" s="18">
        <f t="shared" si="1"/>
        <v>0</v>
      </c>
      <c r="G111" s="13"/>
      <c r="H111" s="13"/>
      <c r="I111" s="58"/>
    </row>
    <row r="112" spans="1:9" x14ac:dyDescent="0.3">
      <c r="A112" s="15">
        <v>59</v>
      </c>
      <c r="B112" s="16" t="s">
        <v>153</v>
      </c>
      <c r="C112" s="16" t="s">
        <v>47</v>
      </c>
      <c r="D112" s="16" t="s">
        <v>157</v>
      </c>
      <c r="E112" s="17">
        <v>2</v>
      </c>
      <c r="F112" s="18">
        <f t="shared" si="1"/>
        <v>20</v>
      </c>
      <c r="G112" s="13"/>
      <c r="H112" s="13"/>
      <c r="I112" s="58"/>
    </row>
    <row r="113" spans="1:9" x14ac:dyDescent="0.3">
      <c r="A113" s="15">
        <v>60</v>
      </c>
      <c r="B113" s="16" t="s">
        <v>158</v>
      </c>
      <c r="C113" s="16" t="s">
        <v>159</v>
      </c>
      <c r="D113" s="16" t="s">
        <v>160</v>
      </c>
      <c r="E113" s="17">
        <v>0</v>
      </c>
      <c r="F113" s="18">
        <f t="shared" si="1"/>
        <v>0</v>
      </c>
      <c r="G113" s="13"/>
      <c r="H113" s="13"/>
      <c r="I113" s="58"/>
    </row>
    <row r="114" spans="1:9" x14ac:dyDescent="0.3">
      <c r="A114" s="15">
        <v>61</v>
      </c>
      <c r="B114" s="16" t="s">
        <v>158</v>
      </c>
      <c r="C114" s="16" t="s">
        <v>159</v>
      </c>
      <c r="D114" s="16" t="s">
        <v>161</v>
      </c>
      <c r="E114" s="17">
        <v>0</v>
      </c>
      <c r="F114" s="18">
        <f t="shared" si="1"/>
        <v>0</v>
      </c>
      <c r="G114" s="13"/>
      <c r="H114" s="13"/>
      <c r="I114" s="58"/>
    </row>
    <row r="115" spans="1:9" x14ac:dyDescent="0.3">
      <c r="A115" s="15"/>
      <c r="B115" s="16" t="s">
        <v>158</v>
      </c>
      <c r="C115" s="16" t="s">
        <v>159</v>
      </c>
      <c r="D115" s="16" t="s">
        <v>162</v>
      </c>
      <c r="E115" s="17">
        <v>0</v>
      </c>
      <c r="F115" s="18">
        <f t="shared" si="1"/>
        <v>0</v>
      </c>
      <c r="G115" s="13"/>
      <c r="H115" s="13"/>
      <c r="I115" s="58"/>
    </row>
    <row r="116" spans="1:9" x14ac:dyDescent="0.3">
      <c r="A116" s="15">
        <v>118</v>
      </c>
      <c r="B116" s="16" t="s">
        <v>158</v>
      </c>
      <c r="C116" s="16" t="s">
        <v>163</v>
      </c>
      <c r="D116" s="16" t="s">
        <v>164</v>
      </c>
      <c r="E116" s="17">
        <v>0</v>
      </c>
      <c r="F116" s="18">
        <f t="shared" si="1"/>
        <v>0</v>
      </c>
      <c r="G116" s="13"/>
      <c r="H116" s="13"/>
      <c r="I116" s="58"/>
    </row>
    <row r="117" spans="1:9" x14ac:dyDescent="0.3">
      <c r="A117" s="15">
        <v>62</v>
      </c>
      <c r="B117" s="16" t="s">
        <v>158</v>
      </c>
      <c r="C117" s="16" t="s">
        <v>163</v>
      </c>
      <c r="D117" s="16" t="s">
        <v>165</v>
      </c>
      <c r="E117" s="17">
        <v>0</v>
      </c>
      <c r="F117" s="18">
        <f t="shared" si="1"/>
        <v>0</v>
      </c>
      <c r="G117" s="13"/>
      <c r="H117" s="13"/>
      <c r="I117" s="58"/>
    </row>
    <row r="118" spans="1:9" x14ac:dyDescent="0.3">
      <c r="A118" s="15">
        <v>65</v>
      </c>
      <c r="B118" s="16" t="s">
        <v>158</v>
      </c>
      <c r="C118" s="16" t="s">
        <v>163</v>
      </c>
      <c r="D118" s="16" t="s">
        <v>166</v>
      </c>
      <c r="E118" s="17">
        <v>0</v>
      </c>
      <c r="F118" s="18">
        <f t="shared" si="1"/>
        <v>0</v>
      </c>
      <c r="G118" s="13"/>
      <c r="H118" s="13"/>
      <c r="I118" s="58"/>
    </row>
    <row r="119" spans="1:9" x14ac:dyDescent="0.3">
      <c r="A119" s="15">
        <v>66</v>
      </c>
      <c r="B119" s="16" t="s">
        <v>158</v>
      </c>
      <c r="C119" s="16" t="s">
        <v>132</v>
      </c>
      <c r="D119" s="16" t="s">
        <v>167</v>
      </c>
      <c r="E119" s="17">
        <v>0</v>
      </c>
      <c r="F119" s="18">
        <f t="shared" si="1"/>
        <v>0</v>
      </c>
      <c r="G119" s="13"/>
      <c r="H119" s="13"/>
      <c r="I119" s="58"/>
    </row>
    <row r="120" spans="1:9" x14ac:dyDescent="0.3">
      <c r="A120" s="15">
        <v>67</v>
      </c>
      <c r="B120" s="16" t="s">
        <v>158</v>
      </c>
      <c r="C120" s="16" t="s">
        <v>47</v>
      </c>
      <c r="D120" s="16" t="s">
        <v>168</v>
      </c>
      <c r="E120" s="17">
        <v>0</v>
      </c>
      <c r="F120" s="18">
        <f t="shared" si="1"/>
        <v>0</v>
      </c>
      <c r="G120" s="13"/>
      <c r="H120" s="13"/>
      <c r="I120" s="58"/>
    </row>
    <row r="121" spans="1:9" x14ac:dyDescent="0.3">
      <c r="A121" s="15">
        <v>68</v>
      </c>
      <c r="B121" s="16" t="s">
        <v>169</v>
      </c>
      <c r="C121" s="16" t="s">
        <v>163</v>
      </c>
      <c r="D121" s="16" t="s">
        <v>170</v>
      </c>
      <c r="E121" s="17">
        <v>0</v>
      </c>
      <c r="F121" s="18">
        <f t="shared" si="1"/>
        <v>0</v>
      </c>
      <c r="G121" s="13"/>
      <c r="H121" s="13"/>
      <c r="I121" s="58"/>
    </row>
    <row r="122" spans="1:9" x14ac:dyDescent="0.3">
      <c r="A122" s="15"/>
      <c r="B122" s="16" t="s">
        <v>169</v>
      </c>
      <c r="C122" s="16" t="s">
        <v>163</v>
      </c>
      <c r="D122" s="16" t="s">
        <v>171</v>
      </c>
      <c r="E122" s="17">
        <v>0</v>
      </c>
      <c r="F122" s="18">
        <f t="shared" si="1"/>
        <v>0</v>
      </c>
      <c r="G122" s="13"/>
      <c r="H122" s="13"/>
      <c r="I122" s="58"/>
    </row>
    <row r="123" spans="1:9" x14ac:dyDescent="0.3">
      <c r="A123" s="15">
        <v>69</v>
      </c>
      <c r="B123" s="16" t="s">
        <v>169</v>
      </c>
      <c r="C123" s="16" t="s">
        <v>159</v>
      </c>
      <c r="D123" s="16" t="s">
        <v>172</v>
      </c>
      <c r="E123" s="17">
        <v>0</v>
      </c>
      <c r="F123" s="18">
        <f t="shared" si="1"/>
        <v>0</v>
      </c>
      <c r="G123" s="13"/>
      <c r="H123" s="13"/>
      <c r="I123" s="58"/>
    </row>
    <row r="124" spans="1:9" x14ac:dyDescent="0.3">
      <c r="A124" s="15">
        <v>71</v>
      </c>
      <c r="B124" s="16" t="s">
        <v>169</v>
      </c>
      <c r="C124" s="16" t="s">
        <v>173</v>
      </c>
      <c r="D124" s="16" t="s">
        <v>174</v>
      </c>
      <c r="E124" s="17">
        <v>0</v>
      </c>
      <c r="F124" s="18">
        <f t="shared" si="1"/>
        <v>0</v>
      </c>
      <c r="G124" s="13"/>
      <c r="H124" s="13"/>
      <c r="I124" s="58"/>
    </row>
    <row r="125" spans="1:9" x14ac:dyDescent="0.3">
      <c r="A125" s="15">
        <v>119</v>
      </c>
      <c r="B125" s="16" t="s">
        <v>169</v>
      </c>
      <c r="C125" s="16" t="s">
        <v>173</v>
      </c>
      <c r="D125" s="16" t="s">
        <v>175</v>
      </c>
      <c r="E125" s="17">
        <v>0</v>
      </c>
      <c r="F125" s="18">
        <f t="shared" si="1"/>
        <v>0</v>
      </c>
      <c r="G125" s="13"/>
      <c r="H125" s="13"/>
      <c r="I125" s="58"/>
    </row>
    <row r="126" spans="1:9" x14ac:dyDescent="0.3">
      <c r="A126" s="15">
        <v>72</v>
      </c>
      <c r="B126" s="16" t="s">
        <v>169</v>
      </c>
      <c r="C126" s="16" t="s">
        <v>132</v>
      </c>
      <c r="D126" s="16" t="s">
        <v>176</v>
      </c>
      <c r="E126" s="17">
        <v>1</v>
      </c>
      <c r="F126" s="18">
        <f t="shared" si="1"/>
        <v>10</v>
      </c>
      <c r="G126" s="13"/>
      <c r="H126" s="13"/>
      <c r="I126" s="58"/>
    </row>
    <row r="127" spans="1:9" x14ac:dyDescent="0.3">
      <c r="A127" s="15">
        <v>73</v>
      </c>
      <c r="B127" s="16" t="s">
        <v>169</v>
      </c>
      <c r="C127" s="16" t="s">
        <v>132</v>
      </c>
      <c r="D127" s="16" t="s">
        <v>177</v>
      </c>
      <c r="E127" s="17">
        <v>0</v>
      </c>
      <c r="F127" s="18">
        <f t="shared" si="1"/>
        <v>0</v>
      </c>
      <c r="G127" s="13"/>
      <c r="H127" s="13"/>
      <c r="I127" s="58"/>
    </row>
    <row r="128" spans="1:9" x14ac:dyDescent="0.3">
      <c r="A128" s="15">
        <v>74</v>
      </c>
      <c r="B128" s="16" t="s">
        <v>169</v>
      </c>
      <c r="C128" s="16" t="s">
        <v>47</v>
      </c>
      <c r="D128" s="16" t="s">
        <v>178</v>
      </c>
      <c r="E128" s="17">
        <v>0</v>
      </c>
      <c r="F128" s="18">
        <f t="shared" si="1"/>
        <v>0</v>
      </c>
      <c r="G128" s="13"/>
      <c r="H128" s="13"/>
      <c r="I128" s="58"/>
    </row>
    <row r="129" spans="1:9" x14ac:dyDescent="0.3">
      <c r="A129" s="15">
        <v>75</v>
      </c>
      <c r="B129" s="16" t="s">
        <v>169</v>
      </c>
      <c r="C129" s="16" t="s">
        <v>47</v>
      </c>
      <c r="D129" s="16" t="s">
        <v>179</v>
      </c>
      <c r="E129" s="17">
        <v>0</v>
      </c>
      <c r="F129" s="18">
        <f t="shared" si="1"/>
        <v>0</v>
      </c>
      <c r="G129" s="13"/>
      <c r="H129" s="13"/>
      <c r="I129" s="58"/>
    </row>
    <row r="130" spans="1:9" x14ac:dyDescent="0.3">
      <c r="A130" s="15">
        <v>76</v>
      </c>
      <c r="B130" s="16" t="s">
        <v>180</v>
      </c>
      <c r="C130" s="16" t="s">
        <v>163</v>
      </c>
      <c r="D130" s="16" t="s">
        <v>181</v>
      </c>
      <c r="E130" s="17">
        <v>0</v>
      </c>
      <c r="F130" s="18">
        <f t="shared" si="1"/>
        <v>0</v>
      </c>
      <c r="G130" s="13"/>
      <c r="H130" s="13"/>
      <c r="I130" s="58"/>
    </row>
    <row r="131" spans="1:9" x14ac:dyDescent="0.3">
      <c r="A131" s="15">
        <v>77</v>
      </c>
      <c r="B131" s="16" t="s">
        <v>180</v>
      </c>
      <c r="C131" s="16" t="s">
        <v>163</v>
      </c>
      <c r="D131" s="16" t="s">
        <v>182</v>
      </c>
      <c r="E131" s="17">
        <v>11</v>
      </c>
      <c r="F131" s="18">
        <f t="shared" si="1"/>
        <v>110</v>
      </c>
      <c r="G131" s="13"/>
      <c r="H131" s="13"/>
      <c r="I131" s="58"/>
    </row>
    <row r="132" spans="1:9" x14ac:dyDescent="0.3">
      <c r="A132" s="15">
        <v>78</v>
      </c>
      <c r="B132" s="16" t="s">
        <v>180</v>
      </c>
      <c r="C132" s="16" t="s">
        <v>163</v>
      </c>
      <c r="D132" s="16" t="s">
        <v>183</v>
      </c>
      <c r="E132" s="17">
        <v>0</v>
      </c>
      <c r="F132" s="18">
        <f t="shared" si="1"/>
        <v>0</v>
      </c>
      <c r="G132" s="13"/>
      <c r="H132" s="13"/>
      <c r="I132" s="58"/>
    </row>
    <row r="133" spans="1:9" x14ac:dyDescent="0.3">
      <c r="A133" s="15">
        <v>81</v>
      </c>
      <c r="B133" s="16" t="s">
        <v>180</v>
      </c>
      <c r="C133" s="16" t="s">
        <v>163</v>
      </c>
      <c r="D133" s="16" t="s">
        <v>184</v>
      </c>
      <c r="E133" s="17">
        <v>0</v>
      </c>
      <c r="F133" s="18">
        <f t="shared" si="1"/>
        <v>0</v>
      </c>
      <c r="G133" s="13"/>
      <c r="H133" s="13"/>
      <c r="I133" s="58"/>
    </row>
    <row r="134" spans="1:9" x14ac:dyDescent="0.3">
      <c r="A134" s="15">
        <v>82</v>
      </c>
      <c r="B134" s="16" t="s">
        <v>180</v>
      </c>
      <c r="C134" s="16" t="s">
        <v>163</v>
      </c>
      <c r="D134" s="16" t="s">
        <v>185</v>
      </c>
      <c r="E134" s="17">
        <v>0</v>
      </c>
      <c r="F134" s="18">
        <f t="shared" si="1"/>
        <v>0</v>
      </c>
      <c r="G134" s="13"/>
      <c r="H134" s="13"/>
      <c r="I134" s="58"/>
    </row>
    <row r="135" spans="1:9" x14ac:dyDescent="0.3">
      <c r="A135" s="15">
        <v>84</v>
      </c>
      <c r="B135" s="16" t="s">
        <v>180</v>
      </c>
      <c r="C135" s="16" t="s">
        <v>163</v>
      </c>
      <c r="D135" s="16" t="s">
        <v>186</v>
      </c>
      <c r="E135" s="17">
        <v>0</v>
      </c>
      <c r="F135" s="18">
        <f t="shared" si="1"/>
        <v>0</v>
      </c>
      <c r="G135" s="13"/>
      <c r="H135" s="13"/>
      <c r="I135" s="58"/>
    </row>
    <row r="136" spans="1:9" x14ac:dyDescent="0.3">
      <c r="A136" s="15">
        <v>86</v>
      </c>
      <c r="B136" s="16" t="s">
        <v>180</v>
      </c>
      <c r="C136" s="16" t="s">
        <v>163</v>
      </c>
      <c r="D136" s="16" t="s">
        <v>187</v>
      </c>
      <c r="E136" s="17">
        <v>0</v>
      </c>
      <c r="F136" s="18">
        <f t="shared" si="1"/>
        <v>0</v>
      </c>
      <c r="G136" s="13"/>
      <c r="H136" s="13"/>
      <c r="I136" s="58"/>
    </row>
    <row r="137" spans="1:9" x14ac:dyDescent="0.3">
      <c r="A137" s="15">
        <v>87</v>
      </c>
      <c r="B137" s="16" t="s">
        <v>180</v>
      </c>
      <c r="C137" s="16" t="s">
        <v>173</v>
      </c>
      <c r="D137" s="16" t="s">
        <v>188</v>
      </c>
      <c r="E137" s="17">
        <v>0</v>
      </c>
      <c r="F137" s="18">
        <f t="shared" si="1"/>
        <v>0</v>
      </c>
      <c r="G137" s="13"/>
      <c r="H137" s="13"/>
      <c r="I137" s="58"/>
    </row>
    <row r="138" spans="1:9" x14ac:dyDescent="0.3">
      <c r="A138" s="15">
        <v>80</v>
      </c>
      <c r="B138" s="16" t="s">
        <v>180</v>
      </c>
      <c r="C138" s="16" t="s">
        <v>173</v>
      </c>
      <c r="D138" s="16" t="s">
        <v>189</v>
      </c>
      <c r="E138" s="17">
        <v>0</v>
      </c>
      <c r="F138" s="18">
        <f t="shared" si="1"/>
        <v>0</v>
      </c>
      <c r="G138" s="13"/>
      <c r="H138" s="13"/>
      <c r="I138" s="58"/>
    </row>
    <row r="139" spans="1:9" x14ac:dyDescent="0.3">
      <c r="A139" s="15">
        <v>83</v>
      </c>
      <c r="B139" s="16" t="s">
        <v>180</v>
      </c>
      <c r="C139" s="16" t="s">
        <v>132</v>
      </c>
      <c r="D139" s="16" t="s">
        <v>190</v>
      </c>
      <c r="E139" s="17">
        <v>0</v>
      </c>
      <c r="F139" s="18">
        <f t="shared" si="1"/>
        <v>0</v>
      </c>
      <c r="G139" s="13"/>
      <c r="H139" s="13"/>
      <c r="I139" s="58"/>
    </row>
    <row r="140" spans="1:9" x14ac:dyDescent="0.3">
      <c r="A140" s="15">
        <v>120</v>
      </c>
      <c r="B140" s="16" t="s">
        <v>180</v>
      </c>
      <c r="C140" s="16" t="s">
        <v>132</v>
      </c>
      <c r="D140" s="16" t="s">
        <v>191</v>
      </c>
      <c r="E140" s="17">
        <v>0</v>
      </c>
      <c r="F140" s="18">
        <f t="shared" si="1"/>
        <v>0</v>
      </c>
      <c r="G140" s="13"/>
      <c r="H140" s="13"/>
      <c r="I140" s="58"/>
    </row>
    <row r="141" spans="1:9" x14ac:dyDescent="0.3">
      <c r="A141" s="15">
        <v>79</v>
      </c>
      <c r="B141" s="16" t="s">
        <v>180</v>
      </c>
      <c r="C141" s="16" t="s">
        <v>132</v>
      </c>
      <c r="D141" s="16" t="s">
        <v>192</v>
      </c>
      <c r="E141" s="17">
        <v>0</v>
      </c>
      <c r="F141" s="18">
        <f t="shared" si="1"/>
        <v>0</v>
      </c>
      <c r="G141" s="13"/>
      <c r="H141" s="13"/>
      <c r="I141" s="58"/>
    </row>
    <row r="142" spans="1:9" x14ac:dyDescent="0.3">
      <c r="A142" s="15">
        <v>88</v>
      </c>
      <c r="B142" s="16" t="s">
        <v>180</v>
      </c>
      <c r="C142" s="16" t="s">
        <v>132</v>
      </c>
      <c r="D142" s="16" t="s">
        <v>193</v>
      </c>
      <c r="E142" s="17">
        <v>0</v>
      </c>
      <c r="F142" s="18">
        <f t="shared" si="1"/>
        <v>0</v>
      </c>
      <c r="G142" s="13"/>
      <c r="H142" s="13"/>
      <c r="I142" s="58"/>
    </row>
    <row r="143" spans="1:9" x14ac:dyDescent="0.3">
      <c r="A143" s="15">
        <v>89</v>
      </c>
      <c r="B143" s="16" t="s">
        <v>180</v>
      </c>
      <c r="C143" s="16" t="s">
        <v>47</v>
      </c>
      <c r="D143" s="16" t="s">
        <v>194</v>
      </c>
      <c r="E143" s="17">
        <v>2</v>
      </c>
      <c r="F143" s="18">
        <f t="shared" si="1"/>
        <v>20</v>
      </c>
      <c r="G143" s="13"/>
      <c r="H143" s="13"/>
      <c r="I143" s="58"/>
    </row>
    <row r="144" spans="1:9" x14ac:dyDescent="0.3">
      <c r="A144" s="15">
        <v>90</v>
      </c>
      <c r="B144" s="16" t="s">
        <v>180</v>
      </c>
      <c r="C144" s="16" t="s">
        <v>47</v>
      </c>
      <c r="D144" s="16" t="s">
        <v>195</v>
      </c>
      <c r="E144" s="17">
        <v>0</v>
      </c>
      <c r="F144" s="18">
        <f t="shared" si="1"/>
        <v>0</v>
      </c>
      <c r="G144" s="13"/>
      <c r="H144" s="13"/>
      <c r="I144" s="58"/>
    </row>
    <row r="145" spans="1:9" x14ac:dyDescent="0.3">
      <c r="A145" s="15">
        <v>96</v>
      </c>
      <c r="B145" s="16" t="s">
        <v>196</v>
      </c>
      <c r="C145" s="16" t="s">
        <v>132</v>
      </c>
      <c r="D145" s="16" t="s">
        <v>197</v>
      </c>
      <c r="E145" s="17">
        <v>1</v>
      </c>
      <c r="F145" s="18">
        <f t="shared" si="1"/>
        <v>10</v>
      </c>
      <c r="G145" s="13"/>
      <c r="H145" s="13"/>
      <c r="I145" s="58"/>
    </row>
    <row r="146" spans="1:9" x14ac:dyDescent="0.3">
      <c r="A146" s="15">
        <v>91</v>
      </c>
      <c r="B146" s="16" t="s">
        <v>198</v>
      </c>
      <c r="C146" s="16" t="s">
        <v>132</v>
      </c>
      <c r="D146" s="16" t="s">
        <v>199</v>
      </c>
      <c r="E146" s="17">
        <v>7</v>
      </c>
      <c r="F146" s="18">
        <f t="shared" si="1"/>
        <v>70</v>
      </c>
      <c r="G146" s="13"/>
      <c r="H146" s="13"/>
      <c r="I146" s="58"/>
    </row>
    <row r="147" spans="1:9" x14ac:dyDescent="0.3">
      <c r="A147" s="15">
        <v>92</v>
      </c>
      <c r="B147" s="16" t="s">
        <v>198</v>
      </c>
      <c r="C147" s="16" t="s">
        <v>132</v>
      </c>
      <c r="D147" s="16" t="s">
        <v>200</v>
      </c>
      <c r="E147" s="17">
        <v>0</v>
      </c>
      <c r="F147" s="18">
        <f t="shared" si="1"/>
        <v>0</v>
      </c>
      <c r="G147" s="13"/>
      <c r="H147" s="13"/>
      <c r="I147" s="58"/>
    </row>
    <row r="148" spans="1:9" ht="15" thickBot="1" x14ac:dyDescent="0.35">
      <c r="A148" s="15">
        <v>93</v>
      </c>
      <c r="B148" s="16" t="s">
        <v>198</v>
      </c>
      <c r="C148" s="16" t="s">
        <v>132</v>
      </c>
      <c r="D148" s="16" t="s">
        <v>201</v>
      </c>
      <c r="E148" s="19">
        <v>0</v>
      </c>
      <c r="F148" s="18">
        <f t="shared" si="1"/>
        <v>0</v>
      </c>
      <c r="G148" s="13"/>
      <c r="H148" s="13"/>
      <c r="I148" s="58"/>
    </row>
    <row r="149" spans="1:9" ht="15" thickBot="1" x14ac:dyDescent="0.35">
      <c r="A149" s="74" t="s">
        <v>202</v>
      </c>
      <c r="B149" s="75"/>
      <c r="C149" s="75"/>
      <c r="D149" s="75"/>
      <c r="E149" s="75"/>
      <c r="F149" s="75"/>
      <c r="G149" s="75"/>
      <c r="H149" s="75"/>
      <c r="I149" s="76"/>
    </row>
    <row r="150" spans="1:9" x14ac:dyDescent="0.3">
      <c r="A150" s="6"/>
      <c r="B150" s="7"/>
      <c r="C150" s="7"/>
      <c r="E150" s="16" t="s">
        <v>203</v>
      </c>
      <c r="F150" s="24">
        <f>SUM(F29:F148)</f>
        <v>570.00009999999997</v>
      </c>
      <c r="G150" s="27"/>
      <c r="H150" s="27"/>
      <c r="I150" s="58"/>
    </row>
    <row r="151" spans="1:9" x14ac:dyDescent="0.3">
      <c r="A151" s="6"/>
      <c r="B151" s="7"/>
      <c r="C151" s="7"/>
      <c r="E151" s="23" t="s">
        <v>60</v>
      </c>
      <c r="F151" s="24">
        <f>SUM(F29:F104)</f>
        <v>320.00009999999997</v>
      </c>
      <c r="G151" s="27"/>
      <c r="H151" s="27"/>
      <c r="I151" s="58"/>
    </row>
    <row r="152" spans="1:9" x14ac:dyDescent="0.3">
      <c r="A152" s="6"/>
      <c r="B152" s="7"/>
      <c r="C152" s="7"/>
      <c r="E152" s="23" t="s">
        <v>147</v>
      </c>
      <c r="F152" s="24">
        <f>SUM(F105:F108)</f>
        <v>0</v>
      </c>
      <c r="G152" s="27"/>
      <c r="H152" s="27"/>
      <c r="I152" s="58"/>
    </row>
    <row r="153" spans="1:9" x14ac:dyDescent="0.3">
      <c r="A153" s="6"/>
      <c r="B153" s="7"/>
      <c r="C153" s="7"/>
      <c r="E153" s="23" t="s">
        <v>153</v>
      </c>
      <c r="F153" s="24">
        <f>SUM(F109:F112)</f>
        <v>30</v>
      </c>
      <c r="G153" s="27"/>
      <c r="H153" s="27"/>
      <c r="I153" s="58"/>
    </row>
    <row r="154" spans="1:9" x14ac:dyDescent="0.3">
      <c r="A154" s="6"/>
      <c r="B154" s="7"/>
      <c r="C154" s="7"/>
      <c r="E154" s="23" t="s">
        <v>204</v>
      </c>
      <c r="F154" s="24">
        <f>SUM(F113:F120)</f>
        <v>0</v>
      </c>
      <c r="G154" s="27"/>
      <c r="H154" s="27"/>
      <c r="I154" s="58"/>
    </row>
    <row r="155" spans="1:9" x14ac:dyDescent="0.3">
      <c r="A155" s="6"/>
      <c r="B155" s="7"/>
      <c r="C155" s="7"/>
      <c r="E155" s="23" t="s">
        <v>169</v>
      </c>
      <c r="F155" s="24">
        <f>SUM(F121:F129)</f>
        <v>10</v>
      </c>
      <c r="G155" s="27"/>
      <c r="H155" s="27"/>
      <c r="I155" s="58"/>
    </row>
    <row r="156" spans="1:9" x14ac:dyDescent="0.3">
      <c r="A156" s="6"/>
      <c r="B156" s="7"/>
      <c r="C156" s="7"/>
      <c r="E156" s="23" t="s">
        <v>180</v>
      </c>
      <c r="F156" s="24">
        <f>SUM(F130:F144)</f>
        <v>130</v>
      </c>
      <c r="G156" s="27"/>
      <c r="H156" s="27"/>
      <c r="I156" s="58"/>
    </row>
    <row r="157" spans="1:9" x14ac:dyDescent="0.3">
      <c r="A157" s="6"/>
      <c r="B157" s="7"/>
      <c r="C157" s="7"/>
      <c r="E157" s="23" t="s">
        <v>196</v>
      </c>
      <c r="F157" s="24">
        <f>SUM(F145)</f>
        <v>10</v>
      </c>
      <c r="G157" s="27"/>
      <c r="H157" s="27"/>
      <c r="I157" s="58"/>
    </row>
    <row r="158" spans="1:9" ht="15" thickBot="1" x14ac:dyDescent="0.35">
      <c r="A158" s="6"/>
      <c r="B158" s="7"/>
      <c r="C158" s="7"/>
      <c r="E158" s="23" t="s">
        <v>198</v>
      </c>
      <c r="F158" s="24">
        <f>SUM(F146:F148)</f>
        <v>70</v>
      </c>
      <c r="G158" s="27"/>
      <c r="H158" s="27"/>
      <c r="I158" s="58"/>
    </row>
    <row r="159" spans="1:9" ht="15" thickBot="1" x14ac:dyDescent="0.35">
      <c r="A159" s="74" t="s">
        <v>205</v>
      </c>
      <c r="B159" s="75"/>
      <c r="C159" s="75"/>
      <c r="D159" s="75"/>
      <c r="E159" s="75"/>
      <c r="F159" s="75"/>
      <c r="G159" s="75"/>
      <c r="H159" s="75"/>
      <c r="I159" s="76"/>
    </row>
    <row r="160" spans="1:9" x14ac:dyDescent="0.3">
      <c r="A160" s="6"/>
      <c r="B160" s="7"/>
      <c r="C160" s="7"/>
      <c r="E160" s="23" t="s">
        <v>206</v>
      </c>
      <c r="F160" s="18">
        <f>SUM(F104)</f>
        <v>0</v>
      </c>
      <c r="G160" s="26">
        <f>F160/$F$151</f>
        <v>0</v>
      </c>
      <c r="H160" s="57"/>
      <c r="I160" s="57"/>
    </row>
    <row r="161" spans="1:9" x14ac:dyDescent="0.3">
      <c r="A161" s="6"/>
      <c r="B161" s="7"/>
      <c r="C161" s="7"/>
      <c r="E161" s="23" t="s">
        <v>207</v>
      </c>
      <c r="F161" s="24">
        <f>SUM(F99:F103)</f>
        <v>80</v>
      </c>
      <c r="G161" s="26">
        <f>F161/$F$151</f>
        <v>0.24999992187502443</v>
      </c>
      <c r="H161" s="57"/>
      <c r="I161" s="57"/>
    </row>
    <row r="162" spans="1:9" x14ac:dyDescent="0.3">
      <c r="A162" s="6"/>
      <c r="B162" s="7"/>
      <c r="C162" s="7"/>
      <c r="E162" s="23" t="s">
        <v>208</v>
      </c>
      <c r="F162" s="24">
        <f>SUM(F92:F98)</f>
        <v>0</v>
      </c>
      <c r="G162" s="26">
        <f t="shared" ref="G162:G167" si="2">F162/$F$151</f>
        <v>0</v>
      </c>
      <c r="H162" s="27"/>
      <c r="I162" s="58"/>
    </row>
    <row r="163" spans="1:9" x14ac:dyDescent="0.3">
      <c r="A163" s="6"/>
      <c r="B163" s="7"/>
      <c r="C163" s="7"/>
      <c r="E163" s="23" t="s">
        <v>209</v>
      </c>
      <c r="F163" s="24">
        <f>SUM(F74:F91)</f>
        <v>90.000100000000003</v>
      </c>
      <c r="G163" s="26">
        <f t="shared" si="2"/>
        <v>0.28125022460930482</v>
      </c>
      <c r="H163" s="27"/>
      <c r="I163" s="58"/>
    </row>
    <row r="164" spans="1:9" x14ac:dyDescent="0.3">
      <c r="A164" s="6"/>
      <c r="B164" s="7"/>
      <c r="C164" s="7"/>
      <c r="E164" s="23" t="s">
        <v>101</v>
      </c>
      <c r="F164" s="24">
        <f>SUM(F64:F73)</f>
        <v>130</v>
      </c>
      <c r="G164" s="26">
        <f t="shared" si="2"/>
        <v>0.40624987304691468</v>
      </c>
      <c r="H164" s="27"/>
      <c r="I164" s="58"/>
    </row>
    <row r="165" spans="1:9" x14ac:dyDescent="0.3">
      <c r="A165" s="6"/>
      <c r="B165" s="7"/>
      <c r="C165" s="7"/>
      <c r="E165" s="23" t="s">
        <v>85</v>
      </c>
      <c r="F165" s="24">
        <f>SUM(F51:F63)</f>
        <v>20</v>
      </c>
      <c r="G165" s="26">
        <f t="shared" si="2"/>
        <v>6.2499980468756107E-2</v>
      </c>
      <c r="H165" s="27"/>
      <c r="I165" s="58"/>
    </row>
    <row r="166" spans="1:9" x14ac:dyDescent="0.3">
      <c r="A166" s="6"/>
      <c r="B166" s="7"/>
      <c r="C166" s="7"/>
      <c r="E166" s="23" t="s">
        <v>210</v>
      </c>
      <c r="F166" s="24">
        <f>SUM(F47:F50)</f>
        <v>0</v>
      </c>
      <c r="G166" s="26">
        <f t="shared" si="2"/>
        <v>0</v>
      </c>
      <c r="H166" s="27"/>
      <c r="I166" s="58"/>
    </row>
    <row r="167" spans="1:9" ht="15" thickBot="1" x14ac:dyDescent="0.35">
      <c r="A167" s="6"/>
      <c r="B167" s="7"/>
      <c r="C167" s="7"/>
      <c r="E167" s="23" t="s">
        <v>211</v>
      </c>
      <c r="F167" s="24">
        <f>SUM(F29:F46)</f>
        <v>0</v>
      </c>
      <c r="G167" s="26">
        <f t="shared" si="2"/>
        <v>0</v>
      </c>
      <c r="H167" s="27"/>
      <c r="I167" s="58"/>
    </row>
    <row r="168" spans="1:9" ht="15" thickBot="1" x14ac:dyDescent="0.35">
      <c r="A168" s="74" t="s">
        <v>212</v>
      </c>
      <c r="B168" s="75"/>
      <c r="C168" s="75"/>
      <c r="D168" s="75"/>
      <c r="E168" s="75"/>
      <c r="F168" s="75"/>
      <c r="G168" s="75"/>
      <c r="H168" s="75"/>
      <c r="I168" s="76"/>
    </row>
    <row r="169" spans="1:9" x14ac:dyDescent="0.3">
      <c r="B169" s="59" t="s">
        <v>57</v>
      </c>
      <c r="C169" s="56" t="s">
        <v>45</v>
      </c>
      <c r="D169" s="56" t="s">
        <v>58</v>
      </c>
      <c r="E169" s="56" t="s">
        <v>59</v>
      </c>
      <c r="F169" s="56" t="s">
        <v>213</v>
      </c>
      <c r="G169" s="56" t="s">
        <v>214</v>
      </c>
      <c r="H169" s="56" t="s">
        <v>215</v>
      </c>
      <c r="I169" s="56" t="s">
        <v>216</v>
      </c>
    </row>
    <row r="170" spans="1:9" x14ac:dyDescent="0.3">
      <c r="B170" s="60">
        <f>INDEX($A$29:$A$148,MATCH(H170,$F$29:$F$148,0))</f>
        <v>462</v>
      </c>
      <c r="C170" s="61" t="str">
        <f>INDEX($B$29:$B$148,MATCH(H170,$F$29:$F$148,0))</f>
        <v>Plastique</v>
      </c>
      <c r="D170" s="61" t="str">
        <f>INDEX($C$29:$C$148,MATCH(H170,$F$29:$F$148,0))</f>
        <v>Fragment</v>
      </c>
      <c r="E170" s="61" t="str">
        <f>INDEX($D$29:$D$148,MATCH(H170,$F$29:$F$148,0))</f>
        <v>Fragment non identifiable en polystyrène expansé (2,5-50 cm)</v>
      </c>
      <c r="F170" s="62" t="str">
        <f>C170&amp;" : "&amp;E170</f>
        <v>Plastique : Fragment non identifiable en polystyrène expansé (2,5-50 cm)</v>
      </c>
      <c r="G170" s="33">
        <v>5</v>
      </c>
      <c r="H170" s="33">
        <f>LARGE(F$29:F$148,G170)</f>
        <v>50</v>
      </c>
      <c r="I170" s="63">
        <f>H170/$F$150</f>
        <v>8.7719282856266165E-2</v>
      </c>
    </row>
    <row r="171" spans="1:9" x14ac:dyDescent="0.3">
      <c r="B171" s="60">
        <f>INDEX($A$29:$A$148,MATCH(H171,$F$29:$F$148,0))</f>
        <v>64</v>
      </c>
      <c r="C171" s="61" t="str">
        <f>INDEX($B$29:$B$148,MATCH(H171,$F$29:$F$148,0))</f>
        <v>Plastique</v>
      </c>
      <c r="D171" s="61" t="str">
        <f>INDEX($C$29:$C$148,MATCH(H171,$F$29:$F$148,0))</f>
        <v>plastique à usage unique</v>
      </c>
      <c r="E171" s="61" t="str">
        <f>INDEX($D$29:$D$148,MATCH(H171,$F$29:$F$148,0))</f>
        <v>Mégots</v>
      </c>
      <c r="F171" s="62" t="str">
        <f>C171&amp;" : "&amp;E171</f>
        <v>Plastique : Mégots</v>
      </c>
      <c r="G171" s="33">
        <v>4</v>
      </c>
      <c r="H171" s="33">
        <f>LARGE(F$29:F$148,G171)</f>
        <v>50.000099999999996</v>
      </c>
      <c r="I171" s="63">
        <f>H171/$F$150</f>
        <v>8.7719458294831881E-2</v>
      </c>
    </row>
    <row r="172" spans="1:9" x14ac:dyDescent="0.3">
      <c r="B172" s="60">
        <f>INDEX($A$29:$A$148,MATCH(H172,$F$29:$F$148,0))</f>
        <v>91</v>
      </c>
      <c r="C172" s="61" t="str">
        <f>INDEX($B$29:$B$148,MATCH(H172,$F$29:$F$148,0))</f>
        <v>Verre</v>
      </c>
      <c r="D172" s="61" t="str">
        <f>INDEX($C$29:$C$148,MATCH(H172,$F$29:$F$148,0))</f>
        <v>Divers</v>
      </c>
      <c r="E172" s="61" t="str">
        <f>INDEX($D$29:$D$148,MATCH(H172,$F$29:$F$148,0))</f>
        <v>Bouteille</v>
      </c>
      <c r="F172" s="62" t="str">
        <f>C172&amp;" : "&amp;E172</f>
        <v>Verre : Bouteille</v>
      </c>
      <c r="G172" s="33">
        <v>3</v>
      </c>
      <c r="H172" s="33">
        <f>LARGE(F$29:F$148,G172)</f>
        <v>70</v>
      </c>
      <c r="I172" s="63">
        <f>H172/$F$150</f>
        <v>0.12280699599877264</v>
      </c>
    </row>
    <row r="173" spans="1:9" x14ac:dyDescent="0.3">
      <c r="B173" s="60">
        <f>INDEX($A$29:$A$148,MATCH(H173,$F$29:$F$148,0))</f>
        <v>112</v>
      </c>
      <c r="C173" s="61" t="str">
        <f>INDEX($B$29:$B$148,MATCH(H173,$F$29:$F$148,0))</f>
        <v>Plastique</v>
      </c>
      <c r="D173" s="61" t="str">
        <f>INDEX($C$29:$C$148,MATCH(H173,$F$29:$F$148,0))</f>
        <v>Sac/emballage (souple)</v>
      </c>
      <c r="E173" s="61" t="str">
        <f>INDEX($D$29:$D$148,MATCH(H173,$F$29:$F$148,0))</f>
        <v xml:space="preserve">Souche de sacs plastiques (distribution) </v>
      </c>
      <c r="F173" s="62" t="str">
        <f>C173&amp;" : "&amp;E173</f>
        <v xml:space="preserve">Plastique : Souche de sacs plastiques (distribution) </v>
      </c>
      <c r="G173" s="33">
        <v>2</v>
      </c>
      <c r="H173" s="33">
        <f>LARGE(F$29:F$148,G173)</f>
        <v>100</v>
      </c>
      <c r="I173" s="63">
        <f>H173/$F$150</f>
        <v>0.17543856571253233</v>
      </c>
    </row>
    <row r="174" spans="1:9" ht="15" thickBot="1" x14ac:dyDescent="0.35">
      <c r="B174" s="60">
        <f>INDEX($A$29:$A$148,MATCH(H174,$F$29:$F$148,0))</f>
        <v>77</v>
      </c>
      <c r="C174" s="61" t="str">
        <f>INDEX($B$29:$B$148,MATCH(H174,$F$29:$F$148,0))</f>
        <v>Métal</v>
      </c>
      <c r="D174" s="61" t="str">
        <f>INDEX($C$29:$C$148,MATCH(H174,$F$29:$F$148,0))</f>
        <v>Contenant</v>
      </c>
      <c r="E174" s="61" t="str">
        <f>INDEX($D$29:$D$148,MATCH(H174,$F$29:$F$148,0))</f>
        <v xml:space="preserve">Capsule </v>
      </c>
      <c r="F174" s="62" t="str">
        <f>C174&amp;" : "&amp;E174</f>
        <v xml:space="preserve">Métal : Capsule </v>
      </c>
      <c r="G174" s="33">
        <v>1</v>
      </c>
      <c r="H174" s="33">
        <f>LARGE(F$29:F$148,G174)</f>
        <v>110</v>
      </c>
      <c r="I174" s="63">
        <f>H174/$F$150</f>
        <v>0.19298242228378557</v>
      </c>
    </row>
    <row r="175" spans="1:9" ht="15" thickBot="1" x14ac:dyDescent="0.35">
      <c r="A175" s="74" t="s">
        <v>250</v>
      </c>
      <c r="B175" s="75"/>
      <c r="C175" s="75"/>
      <c r="D175" s="75"/>
      <c r="E175" s="75"/>
      <c r="F175" s="75"/>
      <c r="G175" s="75"/>
      <c r="H175" s="75"/>
      <c r="I175" s="76"/>
    </row>
    <row r="176" spans="1:9" x14ac:dyDescent="0.3">
      <c r="A176" s="28"/>
      <c r="B176" s="29"/>
      <c r="C176" s="29"/>
      <c r="D176" s="29"/>
      <c r="E176" s="30" t="s">
        <v>251</v>
      </c>
      <c r="F176" s="31">
        <v>24</v>
      </c>
      <c r="G176" s="29"/>
      <c r="H176" s="29"/>
      <c r="I176" s="32"/>
    </row>
    <row r="177" spans="1:9" x14ac:dyDescent="0.3">
      <c r="A177" s="3"/>
      <c r="B177" s="4"/>
      <c r="C177" s="4"/>
      <c r="D177" s="4"/>
      <c r="E177" s="22" t="s">
        <v>50</v>
      </c>
      <c r="F177" s="33">
        <v>0</v>
      </c>
      <c r="G177" s="4"/>
      <c r="H177" s="4"/>
      <c r="I177" s="2"/>
    </row>
    <row r="178" spans="1:9" x14ac:dyDescent="0.3">
      <c r="A178" s="3"/>
      <c r="B178" s="4"/>
      <c r="C178" s="4"/>
      <c r="D178" s="4"/>
      <c r="E178" s="22" t="s">
        <v>51</v>
      </c>
      <c r="F178" s="33">
        <v>565</v>
      </c>
      <c r="G178" s="4"/>
      <c r="H178" s="4"/>
      <c r="I178" s="2"/>
    </row>
    <row r="179" spans="1:9" x14ac:dyDescent="0.3">
      <c r="A179" s="3"/>
      <c r="B179" s="4"/>
      <c r="C179" s="4"/>
      <c r="D179" s="4"/>
      <c r="E179" s="22" t="s">
        <v>52</v>
      </c>
      <c r="F179" s="33">
        <v>13650</v>
      </c>
      <c r="G179" s="4"/>
      <c r="H179" s="4"/>
      <c r="I179" s="2"/>
    </row>
    <row r="180" spans="1:9" ht="15" thickBot="1" x14ac:dyDescent="0.35">
      <c r="A180" s="34"/>
      <c r="B180" s="35"/>
      <c r="C180" s="35"/>
      <c r="D180" s="35"/>
      <c r="E180" s="36" t="s">
        <v>53</v>
      </c>
      <c r="F180" s="37">
        <v>2171</v>
      </c>
      <c r="G180" s="35"/>
      <c r="H180" s="38"/>
      <c r="I180" s="21"/>
    </row>
    <row r="185" spans="1:9" x14ac:dyDescent="0.3">
      <c r="G185" s="25"/>
    </row>
    <row r="187" spans="1:9" x14ac:dyDescent="0.3">
      <c r="G187" s="25"/>
    </row>
  </sheetData>
  <mergeCells count="11">
    <mergeCell ref="G26:H26"/>
    <mergeCell ref="A149:I149"/>
    <mergeCell ref="A159:I159"/>
    <mergeCell ref="A168:I168"/>
    <mergeCell ref="A175:I175"/>
    <mergeCell ref="A1:I1"/>
    <mergeCell ref="A4:C5"/>
    <mergeCell ref="A6:C7"/>
    <mergeCell ref="A13:I13"/>
    <mergeCell ref="A18:C18"/>
    <mergeCell ref="F25:I25"/>
  </mergeCells>
  <pageMargins left="0.7" right="0.7" top="0.75" bottom="0.75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7"/>
  <sheetViews>
    <sheetView tabSelected="1" topLeftCell="A165" zoomScale="90" zoomScaleNormal="90" workbookViewId="0">
      <selection activeCell="M20" sqref="M20"/>
    </sheetView>
  </sheetViews>
  <sheetFormatPr baseColWidth="10" defaultRowHeight="14.4" x14ac:dyDescent="0.3"/>
  <cols>
    <col min="1" max="1" width="9.33203125" customWidth="1"/>
    <col min="2" max="2" width="12.44140625" customWidth="1"/>
    <col min="3" max="3" width="20.88671875" customWidth="1"/>
    <col min="4" max="4" width="43.44140625" customWidth="1"/>
    <col min="5" max="5" width="34.88671875" customWidth="1"/>
    <col min="6" max="6" width="27.88671875" customWidth="1"/>
    <col min="9" max="9" width="22.44140625" customWidth="1"/>
  </cols>
  <sheetData>
    <row r="1" spans="1:9" ht="15" thickBot="1" x14ac:dyDescent="0.35">
      <c r="A1" s="67" t="s">
        <v>0</v>
      </c>
      <c r="B1" s="68"/>
      <c r="C1" s="68"/>
      <c r="D1" s="68"/>
      <c r="E1" s="68"/>
      <c r="F1" s="68"/>
      <c r="G1" s="68"/>
      <c r="H1" s="68"/>
      <c r="I1" s="69"/>
    </row>
    <row r="2" spans="1:9" x14ac:dyDescent="0.3">
      <c r="A2" s="39"/>
      <c r="B2" s="20"/>
      <c r="C2" s="20"/>
      <c r="D2" s="40" t="s">
        <v>1</v>
      </c>
      <c r="E2" s="1">
        <v>2020</v>
      </c>
      <c r="G2" s="20"/>
      <c r="H2" s="20"/>
      <c r="I2" s="41"/>
    </row>
    <row r="3" spans="1:9" x14ac:dyDescent="0.3">
      <c r="A3" s="6"/>
      <c r="B3" s="7"/>
      <c r="C3" s="7"/>
      <c r="D3" s="40" t="s">
        <v>2</v>
      </c>
      <c r="E3" s="1">
        <v>43864</v>
      </c>
      <c r="G3" s="7"/>
      <c r="H3" s="7"/>
      <c r="I3" s="41"/>
    </row>
    <row r="4" spans="1:9" x14ac:dyDescent="0.3">
      <c r="A4" s="70" t="s">
        <v>3</v>
      </c>
      <c r="B4" s="71"/>
      <c r="C4" s="71"/>
      <c r="D4" s="12" t="s">
        <v>4</v>
      </c>
      <c r="E4" s="1" t="s">
        <v>235</v>
      </c>
      <c r="G4" s="20"/>
      <c r="H4" s="20"/>
      <c r="I4" s="41"/>
    </row>
    <row r="5" spans="1:9" x14ac:dyDescent="0.3">
      <c r="A5" s="70"/>
      <c r="B5" s="71"/>
      <c r="C5" s="71"/>
      <c r="D5" s="12" t="s">
        <v>6</v>
      </c>
      <c r="E5" s="1" t="s">
        <v>252</v>
      </c>
      <c r="G5" s="20"/>
      <c r="H5" s="20"/>
      <c r="I5" s="41"/>
    </row>
    <row r="6" spans="1:9" x14ac:dyDescent="0.3">
      <c r="A6" s="72" t="s">
        <v>8</v>
      </c>
      <c r="B6" s="73"/>
      <c r="C6" s="73"/>
      <c r="D6" s="12" t="s">
        <v>9</v>
      </c>
      <c r="E6" s="1" t="s">
        <v>253</v>
      </c>
      <c r="G6" s="20"/>
      <c r="H6" s="20"/>
      <c r="I6" s="41"/>
    </row>
    <row r="7" spans="1:9" x14ac:dyDescent="0.3">
      <c r="A7" s="72"/>
      <c r="B7" s="73"/>
      <c r="C7" s="73"/>
      <c r="D7" s="12" t="s">
        <v>11</v>
      </c>
      <c r="E7" s="1" t="s">
        <v>254</v>
      </c>
      <c r="G7" s="20"/>
      <c r="H7" s="20"/>
      <c r="I7" s="41"/>
    </row>
    <row r="8" spans="1:9" x14ac:dyDescent="0.3">
      <c r="A8" s="6"/>
      <c r="B8" s="7"/>
      <c r="C8" s="7"/>
      <c r="D8" s="12" t="s">
        <v>13</v>
      </c>
      <c r="E8" s="1">
        <v>56</v>
      </c>
      <c r="G8" s="20"/>
      <c r="H8" s="20"/>
      <c r="I8" s="41"/>
    </row>
    <row r="9" spans="1:9" x14ac:dyDescent="0.3">
      <c r="A9" s="6"/>
      <c r="B9" s="7"/>
      <c r="C9" s="7"/>
      <c r="D9" s="12" t="s">
        <v>14</v>
      </c>
      <c r="E9" s="1" t="s">
        <v>15</v>
      </c>
      <c r="G9" s="20"/>
      <c r="H9" s="20"/>
      <c r="I9" s="41"/>
    </row>
    <row r="10" spans="1:9" x14ac:dyDescent="0.3">
      <c r="A10" s="6"/>
      <c r="B10" s="7"/>
      <c r="C10" s="7"/>
      <c r="D10" s="42" t="s">
        <v>16</v>
      </c>
      <c r="E10" s="1" t="s">
        <v>255</v>
      </c>
      <c r="G10" s="43"/>
      <c r="H10" s="43"/>
      <c r="I10" s="41"/>
    </row>
    <row r="11" spans="1:9" x14ac:dyDescent="0.3">
      <c r="A11" s="6"/>
      <c r="B11" s="7"/>
      <c r="C11" s="7"/>
      <c r="D11" s="40" t="s">
        <v>18</v>
      </c>
      <c r="E11" s="1" t="s">
        <v>19</v>
      </c>
      <c r="G11" s="43"/>
      <c r="H11" s="43"/>
      <c r="I11" s="41"/>
    </row>
    <row r="12" spans="1:9" ht="15" thickBot="1" x14ac:dyDescent="0.35">
      <c r="A12" s="6"/>
      <c r="B12" s="7"/>
      <c r="C12" s="7"/>
      <c r="D12" s="12" t="s">
        <v>20</v>
      </c>
      <c r="E12" s="1" t="s">
        <v>256</v>
      </c>
      <c r="G12" s="43"/>
      <c r="H12" s="43"/>
      <c r="I12" s="41"/>
    </row>
    <row r="13" spans="1:9" ht="15" thickBot="1" x14ac:dyDescent="0.35">
      <c r="A13" s="74" t="s">
        <v>22</v>
      </c>
      <c r="B13" s="75"/>
      <c r="C13" s="75"/>
      <c r="D13" s="75"/>
      <c r="E13" s="75"/>
      <c r="F13" s="75"/>
      <c r="G13" s="75"/>
      <c r="H13" s="75"/>
      <c r="I13" s="76"/>
    </row>
    <row r="14" spans="1:9" x14ac:dyDescent="0.3">
      <c r="A14" s="39"/>
      <c r="B14" s="20"/>
      <c r="C14" s="20"/>
      <c r="D14" s="40" t="s">
        <v>23</v>
      </c>
      <c r="E14" s="1">
        <v>10</v>
      </c>
      <c r="F14" s="44"/>
      <c r="G14" s="20"/>
      <c r="H14" s="20"/>
      <c r="I14" s="41"/>
    </row>
    <row r="15" spans="1:9" x14ac:dyDescent="0.3">
      <c r="A15" s="6"/>
      <c r="B15" s="7"/>
      <c r="C15" s="7"/>
      <c r="D15" s="12" t="s">
        <v>24</v>
      </c>
      <c r="E15" s="1" t="s">
        <v>257</v>
      </c>
      <c r="F15" s="44"/>
      <c r="G15" s="7"/>
      <c r="H15" s="7"/>
      <c r="I15" s="41"/>
    </row>
    <row r="16" spans="1:9" x14ac:dyDescent="0.3">
      <c r="A16" s="39"/>
      <c r="B16" s="20"/>
      <c r="C16" s="20"/>
      <c r="D16" s="40" t="s">
        <v>26</v>
      </c>
      <c r="E16" s="1" t="s">
        <v>258</v>
      </c>
      <c r="F16" s="44"/>
      <c r="G16" s="20"/>
      <c r="H16" s="20"/>
      <c r="I16" s="45"/>
    </row>
    <row r="17" spans="1:9" x14ac:dyDescent="0.3">
      <c r="A17" s="39"/>
      <c r="B17" s="20"/>
      <c r="C17" s="20"/>
      <c r="D17" s="12" t="s">
        <v>28</v>
      </c>
      <c r="E17" s="1" t="s">
        <v>259</v>
      </c>
      <c r="F17" s="44"/>
      <c r="G17" s="20"/>
      <c r="H17" s="20"/>
      <c r="I17" s="45"/>
    </row>
    <row r="18" spans="1:9" ht="14.4" customHeight="1" x14ac:dyDescent="0.3">
      <c r="A18" s="77" t="s">
        <v>30</v>
      </c>
      <c r="B18" s="77"/>
      <c r="C18" s="77"/>
      <c r="D18" s="5" t="s">
        <v>31</v>
      </c>
      <c r="E18" s="1" t="s">
        <v>260</v>
      </c>
      <c r="F18" s="44"/>
      <c r="G18" s="46"/>
      <c r="H18" s="46"/>
      <c r="I18" s="47"/>
    </row>
    <row r="19" spans="1:9" ht="14.4" customHeight="1" x14ac:dyDescent="0.3">
      <c r="A19" s="39"/>
      <c r="B19" s="20"/>
      <c r="C19" s="20"/>
      <c r="D19" s="5" t="s">
        <v>33</v>
      </c>
      <c r="E19" s="1" t="s">
        <v>246</v>
      </c>
      <c r="F19" s="44"/>
      <c r="G19" s="46"/>
      <c r="H19" s="46"/>
      <c r="I19" s="47"/>
    </row>
    <row r="20" spans="1:9" ht="14.4" customHeight="1" x14ac:dyDescent="0.3">
      <c r="A20" s="39"/>
      <c r="B20" s="20"/>
      <c r="C20" s="20"/>
      <c r="D20" s="5" t="s">
        <v>35</v>
      </c>
      <c r="E20" s="1" t="s">
        <v>217</v>
      </c>
      <c r="F20" s="44"/>
      <c r="G20" s="46"/>
      <c r="H20" s="46"/>
      <c r="I20" s="47"/>
    </row>
    <row r="21" spans="1:9" ht="14.4" customHeight="1" x14ac:dyDescent="0.3">
      <c r="A21" s="6"/>
      <c r="B21" s="7"/>
      <c r="C21" s="7"/>
      <c r="D21" s="5" t="s">
        <v>37</v>
      </c>
      <c r="E21" s="1" t="s">
        <v>261</v>
      </c>
      <c r="F21" s="44"/>
      <c r="G21" s="46"/>
      <c r="H21" s="46"/>
      <c r="I21" s="47"/>
    </row>
    <row r="22" spans="1:9" ht="14.4" customHeight="1" x14ac:dyDescent="0.3">
      <c r="A22" s="6"/>
      <c r="B22" s="7"/>
      <c r="C22" s="7"/>
      <c r="D22" s="5" t="s">
        <v>39</v>
      </c>
      <c r="E22" s="1" t="s">
        <v>262</v>
      </c>
      <c r="F22" s="44"/>
      <c r="G22" s="46"/>
      <c r="H22" s="46"/>
      <c r="I22" s="47"/>
    </row>
    <row r="23" spans="1:9" ht="14.4" customHeight="1" x14ac:dyDescent="0.3">
      <c r="A23" s="6"/>
      <c r="B23" s="7"/>
      <c r="C23" s="7"/>
      <c r="D23" s="5" t="s">
        <v>41</v>
      </c>
      <c r="E23" s="1" t="s">
        <v>263</v>
      </c>
      <c r="F23" s="44"/>
      <c r="G23" s="46"/>
      <c r="H23" s="46"/>
      <c r="I23" s="47"/>
    </row>
    <row r="24" spans="1:9" ht="14.4" customHeight="1" thickBot="1" x14ac:dyDescent="0.35">
      <c r="A24" s="6"/>
      <c r="B24" s="7"/>
      <c r="C24" s="7"/>
      <c r="D24" s="12" t="s">
        <v>43</v>
      </c>
      <c r="E24" s="1" t="s">
        <v>264</v>
      </c>
      <c r="F24" s="44"/>
      <c r="G24" s="46"/>
      <c r="H24" s="46"/>
      <c r="I24" s="47"/>
    </row>
    <row r="25" spans="1:9" ht="15" thickBot="1" x14ac:dyDescent="0.35">
      <c r="A25" s="48"/>
      <c r="B25" s="49"/>
      <c r="C25" s="49"/>
      <c r="D25" s="50"/>
      <c r="E25" s="51" t="s">
        <v>3</v>
      </c>
      <c r="F25" s="64" t="s">
        <v>54</v>
      </c>
      <c r="G25" s="65"/>
      <c r="H25" s="65"/>
      <c r="I25" s="66"/>
    </row>
    <row r="26" spans="1:9" ht="15" thickBot="1" x14ac:dyDescent="0.35">
      <c r="A26" s="39"/>
      <c r="B26" s="20"/>
      <c r="C26" s="20"/>
      <c r="D26" s="12" t="s">
        <v>55</v>
      </c>
      <c r="E26" s="52">
        <v>31.4</v>
      </c>
      <c r="F26" s="33">
        <f>'No-3'!E26*'No-3'!I26</f>
        <v>314</v>
      </c>
      <c r="G26" s="78" t="s">
        <v>46</v>
      </c>
      <c r="H26" s="79"/>
      <c r="I26" s="14">
        <f>(100/E14)</f>
        <v>10</v>
      </c>
    </row>
    <row r="27" spans="1:9" x14ac:dyDescent="0.3">
      <c r="A27" s="39"/>
      <c r="B27" s="20"/>
      <c r="C27" s="20"/>
      <c r="D27" s="12" t="s">
        <v>56</v>
      </c>
      <c r="E27" s="53">
        <v>315</v>
      </c>
      <c r="F27" s="33">
        <f>'No-3'!E27*'No-3'!I26</f>
        <v>3150</v>
      </c>
      <c r="G27" s="13"/>
      <c r="H27" s="13"/>
      <c r="I27" s="54"/>
    </row>
    <row r="28" spans="1:9" x14ac:dyDescent="0.3">
      <c r="A28" s="55" t="s">
        <v>57</v>
      </c>
      <c r="B28" s="56" t="s">
        <v>45</v>
      </c>
      <c r="C28" s="56" t="s">
        <v>58</v>
      </c>
      <c r="D28" s="56" t="s">
        <v>59</v>
      </c>
      <c r="E28" s="56"/>
      <c r="F28" s="57"/>
      <c r="G28" s="13"/>
      <c r="H28" s="13"/>
      <c r="I28" s="58"/>
    </row>
    <row r="29" spans="1:9" x14ac:dyDescent="0.3">
      <c r="A29" s="15">
        <v>26</v>
      </c>
      <c r="B29" s="16" t="s">
        <v>60</v>
      </c>
      <c r="C29" s="16" t="s">
        <v>61</v>
      </c>
      <c r="D29" s="16" t="s">
        <v>62</v>
      </c>
      <c r="E29" s="53">
        <v>0</v>
      </c>
      <c r="F29" s="18">
        <f>E29*$I$26</f>
        <v>0</v>
      </c>
      <c r="G29" s="13"/>
      <c r="H29" s="13"/>
      <c r="I29" s="58"/>
    </row>
    <row r="30" spans="1:9" x14ac:dyDescent="0.3">
      <c r="A30" s="15">
        <v>114</v>
      </c>
      <c r="B30" s="16" t="s">
        <v>60</v>
      </c>
      <c r="C30" s="16" t="s">
        <v>61</v>
      </c>
      <c r="D30" s="16" t="s">
        <v>63</v>
      </c>
      <c r="E30" s="53">
        <v>0</v>
      </c>
      <c r="F30" s="18">
        <f t="shared" ref="F30:F93" si="0">E30*$I$26</f>
        <v>0</v>
      </c>
      <c r="G30" s="13"/>
      <c r="H30" s="13"/>
      <c r="I30" s="58"/>
    </row>
    <row r="31" spans="1:9" x14ac:dyDescent="0.3">
      <c r="A31" s="15">
        <v>27</v>
      </c>
      <c r="B31" s="16" t="s">
        <v>60</v>
      </c>
      <c r="C31" s="16" t="s">
        <v>61</v>
      </c>
      <c r="D31" s="16" t="s">
        <v>64</v>
      </c>
      <c r="E31" s="53">
        <v>0</v>
      </c>
      <c r="F31" s="18">
        <f t="shared" si="0"/>
        <v>0</v>
      </c>
      <c r="G31" s="13"/>
      <c r="H31" s="13"/>
      <c r="I31" s="58"/>
    </row>
    <row r="32" spans="1:9" x14ac:dyDescent="0.3">
      <c r="A32" s="15">
        <v>115</v>
      </c>
      <c r="B32" s="16" t="s">
        <v>60</v>
      </c>
      <c r="C32" s="16" t="s">
        <v>61</v>
      </c>
      <c r="D32" s="16" t="s">
        <v>65</v>
      </c>
      <c r="E32" s="53">
        <v>0</v>
      </c>
      <c r="F32" s="18">
        <f t="shared" si="0"/>
        <v>0</v>
      </c>
      <c r="G32" s="13"/>
      <c r="H32" s="13"/>
      <c r="I32" s="58"/>
    </row>
    <row r="33" spans="1:9" x14ac:dyDescent="0.3">
      <c r="A33" s="15">
        <v>116</v>
      </c>
      <c r="B33" s="16" t="s">
        <v>60</v>
      </c>
      <c r="C33" s="16" t="s">
        <v>61</v>
      </c>
      <c r="D33" s="16" t="s">
        <v>66</v>
      </c>
      <c r="E33" s="53">
        <v>0</v>
      </c>
      <c r="F33" s="18">
        <f t="shared" si="0"/>
        <v>0</v>
      </c>
      <c r="G33" s="13"/>
      <c r="H33" s="13"/>
      <c r="I33" s="58"/>
    </row>
    <row r="34" spans="1:9" x14ac:dyDescent="0.3">
      <c r="A34" s="15">
        <v>331</v>
      </c>
      <c r="B34" s="16" t="s">
        <v>60</v>
      </c>
      <c r="C34" s="16" t="s">
        <v>61</v>
      </c>
      <c r="D34" s="16" t="s">
        <v>67</v>
      </c>
      <c r="E34" s="53">
        <v>0</v>
      </c>
      <c r="F34" s="18">
        <f t="shared" si="0"/>
        <v>0</v>
      </c>
      <c r="G34" s="13"/>
      <c r="H34" s="13"/>
      <c r="I34" s="58"/>
    </row>
    <row r="35" spans="1:9" x14ac:dyDescent="0.3">
      <c r="A35" s="15">
        <v>332</v>
      </c>
      <c r="B35" s="16" t="s">
        <v>60</v>
      </c>
      <c r="C35" s="16" t="s">
        <v>61</v>
      </c>
      <c r="D35" s="16" t="s">
        <v>68</v>
      </c>
      <c r="E35" s="53">
        <v>0</v>
      </c>
      <c r="F35" s="18">
        <f t="shared" si="0"/>
        <v>0</v>
      </c>
      <c r="G35" s="13"/>
      <c r="H35" s="13"/>
      <c r="I35" s="58"/>
    </row>
    <row r="36" spans="1:9" x14ac:dyDescent="0.3">
      <c r="A36" s="15">
        <v>341</v>
      </c>
      <c r="B36" s="16" t="s">
        <v>60</v>
      </c>
      <c r="C36" s="16" t="s">
        <v>61</v>
      </c>
      <c r="D36" s="16" t="s">
        <v>69</v>
      </c>
      <c r="E36" s="53">
        <v>0</v>
      </c>
      <c r="F36" s="18">
        <f t="shared" si="0"/>
        <v>0</v>
      </c>
      <c r="G36" s="13"/>
      <c r="H36" s="13"/>
      <c r="I36" s="58"/>
    </row>
    <row r="37" spans="1:9" x14ac:dyDescent="0.3">
      <c r="A37" s="15">
        <v>342</v>
      </c>
      <c r="B37" s="16" t="s">
        <v>60</v>
      </c>
      <c r="C37" s="16" t="s">
        <v>61</v>
      </c>
      <c r="D37" s="16" t="s">
        <v>70</v>
      </c>
      <c r="E37" s="53">
        <v>0</v>
      </c>
      <c r="F37" s="18">
        <f t="shared" si="0"/>
        <v>0</v>
      </c>
      <c r="G37" s="13"/>
      <c r="H37" s="13"/>
      <c r="I37" s="58"/>
    </row>
    <row r="38" spans="1:9" x14ac:dyDescent="0.3">
      <c r="A38" s="15">
        <v>35</v>
      </c>
      <c r="B38" s="16" t="s">
        <v>60</v>
      </c>
      <c r="C38" s="16" t="s">
        <v>61</v>
      </c>
      <c r="D38" s="16" t="s">
        <v>71</v>
      </c>
      <c r="E38" s="53">
        <v>0</v>
      </c>
      <c r="F38" s="18">
        <f t="shared" si="0"/>
        <v>0</v>
      </c>
      <c r="G38" s="13"/>
      <c r="H38" s="13"/>
      <c r="I38" s="58"/>
    </row>
    <row r="39" spans="1:9" x14ac:dyDescent="0.3">
      <c r="A39" s="15">
        <v>36</v>
      </c>
      <c r="B39" s="16" t="s">
        <v>60</v>
      </c>
      <c r="C39" s="16" t="s">
        <v>61</v>
      </c>
      <c r="D39" s="16" t="s">
        <v>72</v>
      </c>
      <c r="E39" s="53">
        <v>0</v>
      </c>
      <c r="F39" s="18">
        <f t="shared" si="0"/>
        <v>0</v>
      </c>
      <c r="G39" s="13"/>
      <c r="H39" s="13"/>
      <c r="I39" s="58"/>
    </row>
    <row r="40" spans="1:9" x14ac:dyDescent="0.3">
      <c r="A40" s="15">
        <v>28</v>
      </c>
      <c r="B40" s="16" t="s">
        <v>60</v>
      </c>
      <c r="C40" s="16" t="s">
        <v>61</v>
      </c>
      <c r="D40" s="16" t="s">
        <v>73</v>
      </c>
      <c r="E40" s="53">
        <v>0</v>
      </c>
      <c r="F40" s="18">
        <f t="shared" si="0"/>
        <v>0</v>
      </c>
      <c r="G40" s="13"/>
      <c r="H40" s="13"/>
      <c r="I40" s="58"/>
    </row>
    <row r="41" spans="1:9" x14ac:dyDescent="0.3">
      <c r="A41" s="15">
        <v>29</v>
      </c>
      <c r="B41" s="16" t="s">
        <v>60</v>
      </c>
      <c r="C41" s="16" t="s">
        <v>61</v>
      </c>
      <c r="D41" s="16" t="s">
        <v>74</v>
      </c>
      <c r="E41" s="53">
        <v>0</v>
      </c>
      <c r="F41" s="18">
        <f t="shared" si="0"/>
        <v>0</v>
      </c>
      <c r="G41" s="13"/>
      <c r="H41" s="13"/>
      <c r="I41" s="58"/>
    </row>
    <row r="42" spans="1:9" x14ac:dyDescent="0.3">
      <c r="A42" s="15">
        <v>30</v>
      </c>
      <c r="B42" s="16" t="s">
        <v>60</v>
      </c>
      <c r="C42" s="16" t="s">
        <v>61</v>
      </c>
      <c r="D42" s="16" t="s">
        <v>75</v>
      </c>
      <c r="E42" s="53">
        <v>0</v>
      </c>
      <c r="F42" s="18">
        <f t="shared" si="0"/>
        <v>0</v>
      </c>
      <c r="G42" s="13"/>
      <c r="H42" s="13"/>
      <c r="I42" s="58"/>
    </row>
    <row r="43" spans="1:9" x14ac:dyDescent="0.3">
      <c r="A43" s="15">
        <v>31</v>
      </c>
      <c r="B43" s="16" t="s">
        <v>60</v>
      </c>
      <c r="C43" s="16" t="s">
        <v>61</v>
      </c>
      <c r="D43" s="16" t="s">
        <v>76</v>
      </c>
      <c r="E43" s="53">
        <v>1</v>
      </c>
      <c r="F43" s="18">
        <f t="shared" si="0"/>
        <v>10</v>
      </c>
      <c r="G43" s="13"/>
      <c r="H43" s="13"/>
      <c r="I43" s="58"/>
    </row>
    <row r="44" spans="1:9" x14ac:dyDescent="0.3">
      <c r="A44" s="15">
        <v>32</v>
      </c>
      <c r="B44" s="16" t="s">
        <v>60</v>
      </c>
      <c r="C44" s="16" t="s">
        <v>61</v>
      </c>
      <c r="D44" s="16" t="s">
        <v>77</v>
      </c>
      <c r="E44" s="53">
        <v>1</v>
      </c>
      <c r="F44" s="18">
        <f t="shared" si="0"/>
        <v>10</v>
      </c>
      <c r="G44" s="13"/>
      <c r="H44" s="13"/>
      <c r="I44" s="58"/>
    </row>
    <row r="45" spans="1:9" x14ac:dyDescent="0.3">
      <c r="A45" s="15">
        <v>37</v>
      </c>
      <c r="B45" s="16" t="s">
        <v>60</v>
      </c>
      <c r="C45" s="16" t="s">
        <v>61</v>
      </c>
      <c r="D45" s="16" t="s">
        <v>78</v>
      </c>
      <c r="E45" s="53">
        <v>0</v>
      </c>
      <c r="F45" s="18">
        <f t="shared" si="0"/>
        <v>0</v>
      </c>
      <c r="G45" s="13"/>
      <c r="H45" s="13"/>
      <c r="I45" s="58"/>
    </row>
    <row r="46" spans="1:9" x14ac:dyDescent="0.3">
      <c r="A46" s="15">
        <v>41</v>
      </c>
      <c r="B46" s="16" t="s">
        <v>60</v>
      </c>
      <c r="C46" s="16" t="s">
        <v>61</v>
      </c>
      <c r="D46" s="16" t="s">
        <v>79</v>
      </c>
      <c r="E46" s="53">
        <v>0</v>
      </c>
      <c r="F46" s="18">
        <f t="shared" si="0"/>
        <v>0</v>
      </c>
      <c r="G46" s="13"/>
      <c r="H46" s="13"/>
      <c r="I46" s="58"/>
    </row>
    <row r="47" spans="1:9" x14ac:dyDescent="0.3">
      <c r="A47" s="15">
        <v>25</v>
      </c>
      <c r="B47" s="16" t="s">
        <v>60</v>
      </c>
      <c r="C47" s="16" t="s">
        <v>80</v>
      </c>
      <c r="D47" s="16" t="s">
        <v>81</v>
      </c>
      <c r="E47" s="53">
        <v>1</v>
      </c>
      <c r="F47" s="18">
        <f t="shared" si="0"/>
        <v>10</v>
      </c>
      <c r="G47" s="13"/>
      <c r="H47" s="13"/>
      <c r="I47" s="58"/>
    </row>
    <row r="48" spans="1:9" x14ac:dyDescent="0.3">
      <c r="A48" s="15">
        <v>113</v>
      </c>
      <c r="B48" s="16" t="s">
        <v>60</v>
      </c>
      <c r="C48" s="16" t="s">
        <v>80</v>
      </c>
      <c r="D48" s="16" t="s">
        <v>82</v>
      </c>
      <c r="E48" s="53">
        <v>0</v>
      </c>
      <c r="F48" s="18">
        <f t="shared" si="0"/>
        <v>0</v>
      </c>
      <c r="G48" s="13"/>
      <c r="H48" s="13"/>
      <c r="I48" s="58"/>
    </row>
    <row r="49" spans="1:9" x14ac:dyDescent="0.3">
      <c r="A49" s="15">
        <v>42</v>
      </c>
      <c r="B49" s="16" t="s">
        <v>60</v>
      </c>
      <c r="C49" s="16" t="s">
        <v>80</v>
      </c>
      <c r="D49" s="16" t="s">
        <v>83</v>
      </c>
      <c r="E49" s="53">
        <v>0</v>
      </c>
      <c r="F49" s="18">
        <f t="shared" si="0"/>
        <v>0</v>
      </c>
      <c r="G49" s="13"/>
      <c r="H49" s="13"/>
      <c r="I49" s="58"/>
    </row>
    <row r="50" spans="1:9" x14ac:dyDescent="0.3">
      <c r="A50" s="15">
        <v>44</v>
      </c>
      <c r="B50" s="16" t="s">
        <v>60</v>
      </c>
      <c r="C50" s="16" t="s">
        <v>80</v>
      </c>
      <c r="D50" s="16" t="s">
        <v>84</v>
      </c>
      <c r="E50" s="53">
        <v>0</v>
      </c>
      <c r="F50" s="18">
        <f t="shared" si="0"/>
        <v>0</v>
      </c>
      <c r="G50" s="13"/>
      <c r="H50" s="13"/>
      <c r="I50" s="58"/>
    </row>
    <row r="51" spans="1:9" x14ac:dyDescent="0.3">
      <c r="A51" s="15">
        <v>4</v>
      </c>
      <c r="B51" s="16" t="s">
        <v>60</v>
      </c>
      <c r="C51" s="16" t="s">
        <v>85</v>
      </c>
      <c r="D51" s="16" t="s">
        <v>86</v>
      </c>
      <c r="E51" s="53">
        <v>108</v>
      </c>
      <c r="F51" s="18">
        <f t="shared" si="0"/>
        <v>1080</v>
      </c>
      <c r="G51" s="13"/>
      <c r="H51" s="13"/>
      <c r="I51" s="58"/>
    </row>
    <row r="52" spans="1:9" x14ac:dyDescent="0.3">
      <c r="A52" s="15">
        <v>5</v>
      </c>
      <c r="B52" s="16" t="s">
        <v>60</v>
      </c>
      <c r="C52" s="16" t="s">
        <v>85</v>
      </c>
      <c r="D52" s="16" t="s">
        <v>87</v>
      </c>
      <c r="E52" s="53">
        <v>33</v>
      </c>
      <c r="F52" s="18">
        <f t="shared" si="0"/>
        <v>330</v>
      </c>
      <c r="G52" s="13"/>
      <c r="H52" s="13"/>
      <c r="I52" s="58"/>
    </row>
    <row r="53" spans="1:9" x14ac:dyDescent="0.3">
      <c r="A53" s="15" t="s">
        <v>88</v>
      </c>
      <c r="B53" s="16" t="s">
        <v>60</v>
      </c>
      <c r="C53" s="16" t="s">
        <v>85</v>
      </c>
      <c r="D53" s="16" t="s">
        <v>89</v>
      </c>
      <c r="E53" s="53">
        <v>4</v>
      </c>
      <c r="F53" s="18">
        <f t="shared" si="0"/>
        <v>40</v>
      </c>
      <c r="G53" s="13"/>
      <c r="H53" s="13"/>
      <c r="I53" s="58"/>
    </row>
    <row r="54" spans="1:9" x14ac:dyDescent="0.3">
      <c r="A54" s="15" t="s">
        <v>90</v>
      </c>
      <c r="B54" s="16" t="s">
        <v>60</v>
      </c>
      <c r="C54" s="16" t="s">
        <v>85</v>
      </c>
      <c r="D54" s="16" t="s">
        <v>91</v>
      </c>
      <c r="E54" s="53">
        <v>8</v>
      </c>
      <c r="F54" s="18">
        <f t="shared" si="0"/>
        <v>80</v>
      </c>
      <c r="G54" s="13"/>
      <c r="H54" s="13"/>
      <c r="I54" s="58"/>
    </row>
    <row r="55" spans="1:9" x14ac:dyDescent="0.3">
      <c r="A55" s="15">
        <v>7</v>
      </c>
      <c r="B55" s="16" t="s">
        <v>60</v>
      </c>
      <c r="C55" s="16" t="s">
        <v>85</v>
      </c>
      <c r="D55" s="16" t="s">
        <v>92</v>
      </c>
      <c r="E55" s="53">
        <v>7</v>
      </c>
      <c r="F55" s="18">
        <f t="shared" si="0"/>
        <v>70</v>
      </c>
      <c r="G55" s="13"/>
      <c r="H55" s="13"/>
      <c r="I55" s="58"/>
    </row>
    <row r="56" spans="1:9" x14ac:dyDescent="0.3">
      <c r="A56" s="15">
        <v>8</v>
      </c>
      <c r="B56" s="16" t="s">
        <v>60</v>
      </c>
      <c r="C56" s="16" t="s">
        <v>85</v>
      </c>
      <c r="D56" s="16" t="s">
        <v>93</v>
      </c>
      <c r="E56" s="53">
        <v>1</v>
      </c>
      <c r="F56" s="18">
        <f t="shared" si="0"/>
        <v>10</v>
      </c>
      <c r="G56" s="13"/>
      <c r="H56" s="13"/>
      <c r="I56" s="58"/>
    </row>
    <row r="57" spans="1:9" x14ac:dyDescent="0.3">
      <c r="A57" s="15">
        <v>9</v>
      </c>
      <c r="B57" s="16" t="s">
        <v>60</v>
      </c>
      <c r="C57" s="16" t="s">
        <v>85</v>
      </c>
      <c r="D57" s="16" t="s">
        <v>94</v>
      </c>
      <c r="E57" s="53">
        <v>1</v>
      </c>
      <c r="F57" s="18">
        <f t="shared" si="0"/>
        <v>10</v>
      </c>
      <c r="G57" s="13"/>
      <c r="H57" s="13"/>
      <c r="I57" s="58"/>
    </row>
    <row r="58" spans="1:9" x14ac:dyDescent="0.3">
      <c r="A58" s="15">
        <v>10</v>
      </c>
      <c r="B58" s="16" t="s">
        <v>60</v>
      </c>
      <c r="C58" s="16" t="s">
        <v>85</v>
      </c>
      <c r="D58" s="16" t="s">
        <v>95</v>
      </c>
      <c r="E58" s="53">
        <v>1</v>
      </c>
      <c r="F58" s="18">
        <f t="shared" si="0"/>
        <v>10</v>
      </c>
      <c r="G58" s="13"/>
      <c r="H58" s="13"/>
      <c r="I58" s="58"/>
    </row>
    <row r="59" spans="1:9" x14ac:dyDescent="0.3">
      <c r="A59" s="15">
        <v>11</v>
      </c>
      <c r="B59" s="16" t="s">
        <v>60</v>
      </c>
      <c r="C59" s="16" t="s">
        <v>85</v>
      </c>
      <c r="D59" s="16" t="s">
        <v>96</v>
      </c>
      <c r="E59" s="53">
        <v>0</v>
      </c>
      <c r="F59" s="18">
        <f t="shared" si="0"/>
        <v>0</v>
      </c>
      <c r="G59" s="13"/>
      <c r="H59" s="13"/>
      <c r="I59" s="58"/>
    </row>
    <row r="60" spans="1:9" x14ac:dyDescent="0.3">
      <c r="A60" s="15">
        <v>12</v>
      </c>
      <c r="B60" s="16" t="s">
        <v>60</v>
      </c>
      <c r="C60" s="16" t="s">
        <v>85</v>
      </c>
      <c r="D60" s="16" t="s">
        <v>97</v>
      </c>
      <c r="E60" s="53">
        <v>3</v>
      </c>
      <c r="F60" s="18">
        <f t="shared" si="0"/>
        <v>30</v>
      </c>
      <c r="G60" s="13"/>
      <c r="H60" s="13"/>
      <c r="I60" s="58"/>
    </row>
    <row r="61" spans="1:9" x14ac:dyDescent="0.3">
      <c r="A61" s="15">
        <v>13</v>
      </c>
      <c r="B61" s="16" t="s">
        <v>60</v>
      </c>
      <c r="C61" s="16" t="s">
        <v>85</v>
      </c>
      <c r="D61" s="16" t="s">
        <v>98</v>
      </c>
      <c r="E61" s="53">
        <v>0</v>
      </c>
      <c r="F61" s="18">
        <f t="shared" si="0"/>
        <v>0</v>
      </c>
      <c r="G61" s="13"/>
      <c r="H61" s="13"/>
      <c r="I61" s="58"/>
    </row>
    <row r="62" spans="1:9" x14ac:dyDescent="0.3">
      <c r="A62" s="15">
        <v>15</v>
      </c>
      <c r="B62" s="16" t="s">
        <v>60</v>
      </c>
      <c r="C62" s="16" t="s">
        <v>85</v>
      </c>
      <c r="D62" s="16" t="s">
        <v>99</v>
      </c>
      <c r="E62" s="53">
        <v>18</v>
      </c>
      <c r="F62" s="18">
        <f t="shared" si="0"/>
        <v>180</v>
      </c>
      <c r="G62" s="13"/>
      <c r="H62" s="13"/>
      <c r="I62" s="58"/>
    </row>
    <row r="63" spans="1:9" x14ac:dyDescent="0.3">
      <c r="A63" s="15">
        <v>38</v>
      </c>
      <c r="B63" s="16" t="s">
        <v>60</v>
      </c>
      <c r="C63" s="16" t="s">
        <v>85</v>
      </c>
      <c r="D63" s="16" t="s">
        <v>100</v>
      </c>
      <c r="E63" s="53">
        <v>0</v>
      </c>
      <c r="F63" s="18">
        <f t="shared" si="0"/>
        <v>0</v>
      </c>
      <c r="G63" s="13"/>
      <c r="H63" s="13"/>
      <c r="I63" s="58"/>
    </row>
    <row r="64" spans="1:9" x14ac:dyDescent="0.3">
      <c r="A64" s="15">
        <v>1</v>
      </c>
      <c r="B64" s="16" t="s">
        <v>60</v>
      </c>
      <c r="C64" s="16" t="s">
        <v>101</v>
      </c>
      <c r="D64" s="16" t="s">
        <v>102</v>
      </c>
      <c r="E64" s="53">
        <v>1</v>
      </c>
      <c r="F64" s="18">
        <f t="shared" si="0"/>
        <v>10</v>
      </c>
      <c r="G64" s="13"/>
      <c r="H64" s="13"/>
      <c r="I64" s="58"/>
    </row>
    <row r="65" spans="1:9" x14ac:dyDescent="0.3">
      <c r="A65" s="15">
        <v>2</v>
      </c>
      <c r="B65" s="16" t="s">
        <v>60</v>
      </c>
      <c r="C65" s="16" t="s">
        <v>101</v>
      </c>
      <c r="D65" s="16" t="s">
        <v>103</v>
      </c>
      <c r="E65" s="53">
        <v>0</v>
      </c>
      <c r="F65" s="18">
        <f t="shared" si="0"/>
        <v>0</v>
      </c>
      <c r="G65" s="13"/>
      <c r="H65" s="13"/>
      <c r="I65" s="58"/>
    </row>
    <row r="66" spans="1:9" x14ac:dyDescent="0.3">
      <c r="A66" s="15">
        <v>3</v>
      </c>
      <c r="B66" s="16" t="s">
        <v>60</v>
      </c>
      <c r="C66" s="16" t="s">
        <v>101</v>
      </c>
      <c r="D66" s="16" t="s">
        <v>104</v>
      </c>
      <c r="E66" s="53">
        <v>0</v>
      </c>
      <c r="F66" s="18">
        <f t="shared" si="0"/>
        <v>0</v>
      </c>
      <c r="G66" s="13"/>
      <c r="H66" s="13"/>
      <c r="I66" s="58"/>
    </row>
    <row r="67" spans="1:9" x14ac:dyDescent="0.3">
      <c r="A67" s="15">
        <v>112</v>
      </c>
      <c r="B67" s="16" t="s">
        <v>60</v>
      </c>
      <c r="C67" s="16" t="s">
        <v>101</v>
      </c>
      <c r="D67" s="16" t="s">
        <v>105</v>
      </c>
      <c r="E67" s="53">
        <v>0</v>
      </c>
      <c r="F67" s="18">
        <f t="shared" si="0"/>
        <v>0</v>
      </c>
      <c r="G67" s="13"/>
      <c r="H67" s="13"/>
      <c r="I67" s="58"/>
    </row>
    <row r="68" spans="1:9" x14ac:dyDescent="0.3">
      <c r="A68" s="15">
        <v>19</v>
      </c>
      <c r="B68" s="16" t="s">
        <v>60</v>
      </c>
      <c r="C68" s="16" t="s">
        <v>101</v>
      </c>
      <c r="D68" s="16" t="s">
        <v>106</v>
      </c>
      <c r="E68" s="53">
        <v>3</v>
      </c>
      <c r="F68" s="18">
        <f t="shared" si="0"/>
        <v>30</v>
      </c>
      <c r="G68" s="13"/>
      <c r="H68" s="13"/>
      <c r="I68" s="58"/>
    </row>
    <row r="69" spans="1:9" x14ac:dyDescent="0.3">
      <c r="A69" s="15">
        <v>23</v>
      </c>
      <c r="B69" s="16" t="s">
        <v>60</v>
      </c>
      <c r="C69" s="16" t="s">
        <v>101</v>
      </c>
      <c r="D69" s="16" t="s">
        <v>107</v>
      </c>
      <c r="E69" s="53">
        <v>3</v>
      </c>
      <c r="F69" s="18">
        <f t="shared" si="0"/>
        <v>30</v>
      </c>
      <c r="G69" s="13"/>
      <c r="H69" s="13"/>
      <c r="I69" s="58"/>
    </row>
    <row r="70" spans="1:9" x14ac:dyDescent="0.3">
      <c r="A70" s="15">
        <v>24</v>
      </c>
      <c r="B70" s="16" t="s">
        <v>60</v>
      </c>
      <c r="C70" s="16" t="s">
        <v>101</v>
      </c>
      <c r="D70" s="16" t="s">
        <v>108</v>
      </c>
      <c r="E70" s="53">
        <v>0</v>
      </c>
      <c r="F70" s="18">
        <f t="shared" si="0"/>
        <v>0</v>
      </c>
      <c r="G70" s="13"/>
      <c r="H70" s="13"/>
      <c r="I70" s="58"/>
    </row>
    <row r="71" spans="1:9" x14ac:dyDescent="0.3">
      <c r="A71" s="15">
        <v>39</v>
      </c>
      <c r="B71" s="16" t="s">
        <v>60</v>
      </c>
      <c r="C71" s="16" t="s">
        <v>101</v>
      </c>
      <c r="D71" s="16" t="s">
        <v>109</v>
      </c>
      <c r="E71" s="53">
        <v>1</v>
      </c>
      <c r="F71" s="18">
        <f t="shared" si="0"/>
        <v>10</v>
      </c>
      <c r="G71" s="13"/>
      <c r="H71" s="13"/>
      <c r="I71" s="58"/>
    </row>
    <row r="72" spans="1:9" x14ac:dyDescent="0.3">
      <c r="A72" s="15">
        <v>40</v>
      </c>
      <c r="B72" s="16" t="s">
        <v>60</v>
      </c>
      <c r="C72" s="16" t="s">
        <v>101</v>
      </c>
      <c r="D72" s="16" t="s">
        <v>110</v>
      </c>
      <c r="E72" s="53">
        <v>1</v>
      </c>
      <c r="F72" s="18">
        <f t="shared" si="0"/>
        <v>10</v>
      </c>
      <c r="G72" s="13"/>
      <c r="H72" s="13"/>
      <c r="I72" s="58"/>
    </row>
    <row r="73" spans="1:9" x14ac:dyDescent="0.3">
      <c r="A73" s="15">
        <v>121</v>
      </c>
      <c r="B73" s="16" t="s">
        <v>60</v>
      </c>
      <c r="C73" s="16" t="s">
        <v>101</v>
      </c>
      <c r="D73" s="16" t="s">
        <v>111</v>
      </c>
      <c r="E73" s="53">
        <v>0</v>
      </c>
      <c r="F73" s="18">
        <f t="shared" si="0"/>
        <v>0</v>
      </c>
      <c r="G73" s="13"/>
      <c r="H73" s="13"/>
      <c r="I73" s="58"/>
    </row>
    <row r="74" spans="1:9" x14ac:dyDescent="0.3">
      <c r="A74" s="15">
        <v>64</v>
      </c>
      <c r="B74" s="16" t="s">
        <v>60</v>
      </c>
      <c r="C74" s="16" t="s">
        <v>112</v>
      </c>
      <c r="D74" s="16" t="s">
        <v>113</v>
      </c>
      <c r="E74" s="53">
        <v>0</v>
      </c>
      <c r="F74" s="18">
        <f t="shared" si="0"/>
        <v>0</v>
      </c>
      <c r="G74" s="13"/>
      <c r="H74" s="13"/>
      <c r="I74" s="58"/>
    </row>
    <row r="75" spans="1:9" x14ac:dyDescent="0.3">
      <c r="A75" s="15">
        <v>19</v>
      </c>
      <c r="B75" s="16" t="s">
        <v>60</v>
      </c>
      <c r="C75" s="16" t="s">
        <v>114</v>
      </c>
      <c r="D75" s="16" t="s">
        <v>115</v>
      </c>
      <c r="E75" s="53">
        <v>2</v>
      </c>
      <c r="F75" s="18">
        <f t="shared" si="0"/>
        <v>20</v>
      </c>
      <c r="G75" s="13"/>
      <c r="H75" s="13"/>
      <c r="I75" s="58"/>
    </row>
    <row r="76" spans="1:9" x14ac:dyDescent="0.3">
      <c r="A76" s="15">
        <v>211</v>
      </c>
      <c r="B76" s="16" t="s">
        <v>60</v>
      </c>
      <c r="C76" s="16" t="s">
        <v>114</v>
      </c>
      <c r="D76" s="16" t="s">
        <v>116</v>
      </c>
      <c r="E76" s="53">
        <v>6</v>
      </c>
      <c r="F76" s="18">
        <f t="shared" si="0"/>
        <v>60</v>
      </c>
      <c r="G76" s="13"/>
      <c r="H76" s="13"/>
      <c r="I76" s="58"/>
    </row>
    <row r="77" spans="1:9" x14ac:dyDescent="0.3">
      <c r="A77" s="15">
        <v>212</v>
      </c>
      <c r="B77" s="16" t="s">
        <v>60</v>
      </c>
      <c r="C77" s="16" t="s">
        <v>114</v>
      </c>
      <c r="D77" s="16" t="s">
        <v>117</v>
      </c>
      <c r="E77" s="53">
        <v>0</v>
      </c>
      <c r="F77" s="18">
        <f t="shared" si="0"/>
        <v>0</v>
      </c>
      <c r="G77" s="13"/>
      <c r="H77" s="13"/>
      <c r="I77" s="58"/>
    </row>
    <row r="78" spans="1:9" x14ac:dyDescent="0.3">
      <c r="A78" s="15">
        <v>22</v>
      </c>
      <c r="B78" s="16" t="s">
        <v>60</v>
      </c>
      <c r="C78" s="16" t="s">
        <v>114</v>
      </c>
      <c r="D78" s="16" t="s">
        <v>118</v>
      </c>
      <c r="E78" s="53">
        <v>0</v>
      </c>
      <c r="F78" s="18">
        <f t="shared" si="0"/>
        <v>0</v>
      </c>
      <c r="G78" s="13"/>
      <c r="H78" s="13"/>
      <c r="I78" s="58"/>
    </row>
    <row r="79" spans="1:9" x14ac:dyDescent="0.3">
      <c r="A79" s="15">
        <v>22</v>
      </c>
      <c r="B79" s="16" t="s">
        <v>60</v>
      </c>
      <c r="C79" s="16" t="s">
        <v>114</v>
      </c>
      <c r="D79" s="16" t="s">
        <v>119</v>
      </c>
      <c r="E79" s="53">
        <v>0</v>
      </c>
      <c r="F79" s="18">
        <f t="shared" si="0"/>
        <v>0</v>
      </c>
      <c r="G79" s="13"/>
      <c r="H79" s="13"/>
      <c r="I79" s="58"/>
    </row>
    <row r="80" spans="1:9" x14ac:dyDescent="0.3">
      <c r="A80" s="15">
        <v>22</v>
      </c>
      <c r="B80" s="16" t="s">
        <v>60</v>
      </c>
      <c r="C80" s="16" t="s">
        <v>114</v>
      </c>
      <c r="D80" s="16" t="s">
        <v>120</v>
      </c>
      <c r="E80" s="53">
        <v>3</v>
      </c>
      <c r="F80" s="18">
        <f t="shared" si="0"/>
        <v>30</v>
      </c>
      <c r="G80" s="13"/>
      <c r="H80" s="13"/>
      <c r="I80" s="58"/>
    </row>
    <row r="81" spans="1:9" x14ac:dyDescent="0.3">
      <c r="A81" s="15">
        <v>22</v>
      </c>
      <c r="B81" s="16" t="s">
        <v>60</v>
      </c>
      <c r="C81" s="16" t="s">
        <v>114</v>
      </c>
      <c r="D81" s="16" t="s">
        <v>121</v>
      </c>
      <c r="E81" s="53">
        <v>1</v>
      </c>
      <c r="F81" s="18">
        <f t="shared" si="0"/>
        <v>10</v>
      </c>
      <c r="G81" s="13"/>
      <c r="H81" s="13"/>
      <c r="I81" s="58"/>
    </row>
    <row r="82" spans="1:9" x14ac:dyDescent="0.3">
      <c r="A82" s="15">
        <v>97</v>
      </c>
      <c r="B82" s="16" t="s">
        <v>60</v>
      </c>
      <c r="C82" s="16" t="s">
        <v>114</v>
      </c>
      <c r="D82" s="16" t="s">
        <v>122</v>
      </c>
      <c r="E82" s="53">
        <v>0</v>
      </c>
      <c r="F82" s="18">
        <f t="shared" si="0"/>
        <v>0</v>
      </c>
      <c r="G82" s="13"/>
      <c r="H82" s="13"/>
      <c r="I82" s="58"/>
    </row>
    <row r="83" spans="1:9" x14ac:dyDescent="0.3">
      <c r="A83" s="15">
        <v>98</v>
      </c>
      <c r="B83" s="16" t="s">
        <v>60</v>
      </c>
      <c r="C83" s="16" t="s">
        <v>114</v>
      </c>
      <c r="D83" s="16" t="s">
        <v>123</v>
      </c>
      <c r="E83" s="53">
        <v>0</v>
      </c>
      <c r="F83" s="18">
        <f t="shared" si="0"/>
        <v>0</v>
      </c>
      <c r="G83" s="13"/>
      <c r="H83" s="13"/>
      <c r="I83" s="58"/>
    </row>
    <row r="84" spans="1:9" x14ac:dyDescent="0.3">
      <c r="A84" s="15">
        <v>99</v>
      </c>
      <c r="B84" s="16" t="s">
        <v>60</v>
      </c>
      <c r="C84" s="16" t="s">
        <v>114</v>
      </c>
      <c r="D84" s="16" t="s">
        <v>124</v>
      </c>
      <c r="E84" s="53">
        <v>0</v>
      </c>
      <c r="F84" s="18">
        <f t="shared" si="0"/>
        <v>0</v>
      </c>
      <c r="G84" s="13"/>
      <c r="H84" s="13"/>
      <c r="I84" s="58"/>
    </row>
    <row r="85" spans="1:9" x14ac:dyDescent="0.3">
      <c r="A85" s="15">
        <v>100</v>
      </c>
      <c r="B85" s="16" t="s">
        <v>60</v>
      </c>
      <c r="C85" s="16" t="s">
        <v>114</v>
      </c>
      <c r="D85" s="16" t="s">
        <v>125</v>
      </c>
      <c r="E85" s="53">
        <v>0</v>
      </c>
      <c r="F85" s="18">
        <f t="shared" si="0"/>
        <v>0</v>
      </c>
      <c r="G85" s="13"/>
      <c r="H85" s="13"/>
      <c r="I85" s="58"/>
    </row>
    <row r="86" spans="1:9" x14ac:dyDescent="0.3">
      <c r="A86" s="15">
        <v>101</v>
      </c>
      <c r="B86" s="16" t="s">
        <v>60</v>
      </c>
      <c r="C86" s="16" t="s">
        <v>114</v>
      </c>
      <c r="D86" s="16" t="s">
        <v>126</v>
      </c>
      <c r="E86" s="53">
        <v>0</v>
      </c>
      <c r="F86" s="18">
        <f t="shared" si="0"/>
        <v>0</v>
      </c>
      <c r="G86" s="13"/>
      <c r="H86" s="13"/>
      <c r="I86" s="58"/>
    </row>
    <row r="87" spans="1:9" x14ac:dyDescent="0.3">
      <c r="A87" s="15">
        <v>102</v>
      </c>
      <c r="B87" s="16" t="s">
        <v>60</v>
      </c>
      <c r="C87" s="16" t="s">
        <v>114</v>
      </c>
      <c r="D87" s="16" t="s">
        <v>127</v>
      </c>
      <c r="E87" s="53">
        <v>0</v>
      </c>
      <c r="F87" s="18">
        <f t="shared" si="0"/>
        <v>0</v>
      </c>
      <c r="G87" s="13"/>
      <c r="H87" s="13"/>
      <c r="I87" s="58"/>
    </row>
    <row r="88" spans="1:9" x14ac:dyDescent="0.3">
      <c r="A88" s="15">
        <v>102</v>
      </c>
      <c r="B88" s="16" t="s">
        <v>60</v>
      </c>
      <c r="C88" s="16" t="s">
        <v>114</v>
      </c>
      <c r="D88" s="16" t="s">
        <v>128</v>
      </c>
      <c r="E88" s="53">
        <v>0</v>
      </c>
      <c r="F88" s="18">
        <f t="shared" si="0"/>
        <v>0</v>
      </c>
      <c r="G88" s="13"/>
      <c r="H88" s="13"/>
      <c r="I88" s="58"/>
    </row>
    <row r="89" spans="1:9" x14ac:dyDescent="0.3">
      <c r="A89" s="15">
        <v>103</v>
      </c>
      <c r="B89" s="16" t="s">
        <v>60</v>
      </c>
      <c r="C89" s="16" t="s">
        <v>114</v>
      </c>
      <c r="D89" s="16" t="s">
        <v>129</v>
      </c>
      <c r="E89" s="53">
        <v>2</v>
      </c>
      <c r="F89" s="18">
        <f t="shared" si="0"/>
        <v>20</v>
      </c>
      <c r="G89" s="13"/>
      <c r="H89" s="13"/>
      <c r="I89" s="58"/>
    </row>
    <row r="90" spans="1:9" x14ac:dyDescent="0.3">
      <c r="A90" s="15">
        <v>104</v>
      </c>
      <c r="B90" s="16" t="s">
        <v>60</v>
      </c>
      <c r="C90" s="16" t="s">
        <v>114</v>
      </c>
      <c r="D90" s="16" t="s">
        <v>130</v>
      </c>
      <c r="E90" s="53">
        <v>0</v>
      </c>
      <c r="F90" s="18">
        <f t="shared" si="0"/>
        <v>0</v>
      </c>
      <c r="G90" s="13"/>
      <c r="H90" s="13"/>
      <c r="I90" s="58"/>
    </row>
    <row r="91" spans="1:9" x14ac:dyDescent="0.3">
      <c r="A91" s="15">
        <v>105</v>
      </c>
      <c r="B91" s="16" t="s">
        <v>60</v>
      </c>
      <c r="C91" s="16" t="s">
        <v>114</v>
      </c>
      <c r="D91" s="16" t="s">
        <v>131</v>
      </c>
      <c r="E91" s="53">
        <v>1</v>
      </c>
      <c r="F91" s="18">
        <f t="shared" si="0"/>
        <v>10</v>
      </c>
      <c r="G91" s="13"/>
      <c r="H91" s="13"/>
      <c r="I91" s="58"/>
    </row>
    <row r="92" spans="1:9" x14ac:dyDescent="0.3">
      <c r="A92" s="15">
        <v>14</v>
      </c>
      <c r="B92" s="16" t="s">
        <v>60</v>
      </c>
      <c r="C92" s="16" t="s">
        <v>132</v>
      </c>
      <c r="D92" s="16" t="s">
        <v>133</v>
      </c>
      <c r="E92" s="53">
        <v>1</v>
      </c>
      <c r="F92" s="18">
        <f t="shared" si="0"/>
        <v>10</v>
      </c>
      <c r="G92" s="13"/>
      <c r="H92" s="13"/>
      <c r="I92" s="58"/>
    </row>
    <row r="93" spans="1:9" x14ac:dyDescent="0.3">
      <c r="A93" s="15">
        <v>16</v>
      </c>
      <c r="B93" s="16" t="s">
        <v>60</v>
      </c>
      <c r="C93" s="16" t="s">
        <v>132</v>
      </c>
      <c r="D93" s="16" t="s">
        <v>134</v>
      </c>
      <c r="E93" s="53">
        <v>9</v>
      </c>
      <c r="F93" s="18">
        <f t="shared" si="0"/>
        <v>90</v>
      </c>
      <c r="G93" s="13"/>
      <c r="H93" s="13"/>
      <c r="I93" s="58"/>
    </row>
    <row r="94" spans="1:9" x14ac:dyDescent="0.3">
      <c r="A94" s="15">
        <v>17</v>
      </c>
      <c r="B94" s="16" t="s">
        <v>60</v>
      </c>
      <c r="C94" s="16" t="s">
        <v>132</v>
      </c>
      <c r="D94" s="16" t="s">
        <v>135</v>
      </c>
      <c r="E94" s="53">
        <v>6</v>
      </c>
      <c r="F94" s="18">
        <f t="shared" ref="F94:F148" si="1">E94*$I$26</f>
        <v>60</v>
      </c>
      <c r="G94" s="13"/>
      <c r="H94" s="13"/>
      <c r="I94" s="58"/>
    </row>
    <row r="95" spans="1:9" x14ac:dyDescent="0.3">
      <c r="A95" s="15">
        <v>18</v>
      </c>
      <c r="B95" s="16" t="s">
        <v>60</v>
      </c>
      <c r="C95" s="16" t="s">
        <v>132</v>
      </c>
      <c r="D95" s="16" t="s">
        <v>136</v>
      </c>
      <c r="E95" s="53">
        <v>1</v>
      </c>
      <c r="F95" s="18">
        <f t="shared" si="1"/>
        <v>10</v>
      </c>
      <c r="G95" s="13"/>
      <c r="H95" s="13"/>
      <c r="I95" s="58"/>
    </row>
    <row r="96" spans="1:9" x14ac:dyDescent="0.3">
      <c r="A96" s="15">
        <v>20</v>
      </c>
      <c r="B96" s="16" t="s">
        <v>60</v>
      </c>
      <c r="C96" s="16" t="s">
        <v>132</v>
      </c>
      <c r="D96" s="16" t="s">
        <v>137</v>
      </c>
      <c r="E96" s="53">
        <v>0</v>
      </c>
      <c r="F96" s="18">
        <f t="shared" si="1"/>
        <v>0</v>
      </c>
      <c r="G96" s="13"/>
      <c r="H96" s="13"/>
      <c r="I96" s="58"/>
    </row>
    <row r="97" spans="1:9" x14ac:dyDescent="0.3">
      <c r="A97" s="15">
        <v>43</v>
      </c>
      <c r="B97" s="16" t="s">
        <v>60</v>
      </c>
      <c r="C97" s="16" t="s">
        <v>132</v>
      </c>
      <c r="D97" s="16" t="s">
        <v>138</v>
      </c>
      <c r="E97" s="53">
        <v>2</v>
      </c>
      <c r="F97" s="18">
        <f t="shared" si="1"/>
        <v>20</v>
      </c>
      <c r="G97" s="13"/>
      <c r="H97" s="13"/>
      <c r="I97" s="58"/>
    </row>
    <row r="98" spans="1:9" x14ac:dyDescent="0.3">
      <c r="A98" s="15">
        <v>481</v>
      </c>
      <c r="B98" s="16" t="s">
        <v>60</v>
      </c>
      <c r="C98" s="16" t="s">
        <v>132</v>
      </c>
      <c r="D98" s="16" t="s">
        <v>139</v>
      </c>
      <c r="E98" s="53">
        <v>0</v>
      </c>
      <c r="F98" s="18">
        <f t="shared" si="1"/>
        <v>0</v>
      </c>
      <c r="G98" s="13"/>
      <c r="H98" s="13"/>
      <c r="I98" s="58"/>
    </row>
    <row r="99" spans="1:9" x14ac:dyDescent="0.3">
      <c r="A99" s="15">
        <v>45</v>
      </c>
      <c r="B99" s="16" t="s">
        <v>60</v>
      </c>
      <c r="C99" s="16" t="s">
        <v>140</v>
      </c>
      <c r="D99" s="16" t="s">
        <v>141</v>
      </c>
      <c r="E99" s="53">
        <v>1</v>
      </c>
      <c r="F99" s="18">
        <f t="shared" si="1"/>
        <v>10</v>
      </c>
      <c r="G99" s="13"/>
      <c r="H99" s="13"/>
      <c r="I99" s="58"/>
    </row>
    <row r="100" spans="1:9" x14ac:dyDescent="0.3">
      <c r="A100" s="15">
        <v>461</v>
      </c>
      <c r="B100" s="16" t="s">
        <v>60</v>
      </c>
      <c r="C100" s="16" t="s">
        <v>140</v>
      </c>
      <c r="D100" s="16" t="s">
        <v>142</v>
      </c>
      <c r="E100" s="53">
        <v>4</v>
      </c>
      <c r="F100" s="18">
        <f t="shared" si="1"/>
        <v>40</v>
      </c>
      <c r="G100" s="13"/>
      <c r="H100" s="13"/>
      <c r="I100" s="58"/>
    </row>
    <row r="101" spans="1:9" x14ac:dyDescent="0.3">
      <c r="A101" s="15">
        <v>471</v>
      </c>
      <c r="B101" s="16" t="s">
        <v>60</v>
      </c>
      <c r="C101" s="16" t="s">
        <v>140</v>
      </c>
      <c r="D101" s="16" t="s">
        <v>143</v>
      </c>
      <c r="E101" s="53">
        <v>0</v>
      </c>
      <c r="F101" s="18">
        <f t="shared" si="1"/>
        <v>0</v>
      </c>
      <c r="G101" s="13"/>
      <c r="H101" s="13"/>
      <c r="I101" s="58"/>
    </row>
    <row r="102" spans="1:9" x14ac:dyDescent="0.3">
      <c r="A102" s="15">
        <v>462</v>
      </c>
      <c r="B102" s="16" t="s">
        <v>60</v>
      </c>
      <c r="C102" s="16" t="s">
        <v>140</v>
      </c>
      <c r="D102" s="16" t="s">
        <v>144</v>
      </c>
      <c r="E102" s="53">
        <v>51</v>
      </c>
      <c r="F102" s="18">
        <f t="shared" si="1"/>
        <v>510</v>
      </c>
      <c r="G102" s="13"/>
      <c r="H102" s="13"/>
      <c r="I102" s="58"/>
    </row>
    <row r="103" spans="1:9" x14ac:dyDescent="0.3">
      <c r="A103" s="15">
        <v>472</v>
      </c>
      <c r="B103" s="16" t="s">
        <v>60</v>
      </c>
      <c r="C103" s="16" t="s">
        <v>140</v>
      </c>
      <c r="D103" s="16" t="s">
        <v>145</v>
      </c>
      <c r="E103" s="53">
        <v>0</v>
      </c>
      <c r="F103" s="18">
        <f t="shared" si="1"/>
        <v>0</v>
      </c>
      <c r="G103" s="13"/>
      <c r="H103" s="13"/>
      <c r="I103" s="58"/>
    </row>
    <row r="104" spans="1:9" x14ac:dyDescent="0.3">
      <c r="A104" s="15">
        <v>48</v>
      </c>
      <c r="B104" s="16" t="s">
        <v>60</v>
      </c>
      <c r="C104" s="16" t="s">
        <v>47</v>
      </c>
      <c r="D104" s="16" t="s">
        <v>146</v>
      </c>
      <c r="E104" s="53">
        <v>79</v>
      </c>
      <c r="F104" s="18">
        <f t="shared" si="1"/>
        <v>790</v>
      </c>
      <c r="G104" s="13"/>
      <c r="H104" s="13"/>
      <c r="I104" s="58"/>
    </row>
    <row r="105" spans="1:9" x14ac:dyDescent="0.3">
      <c r="A105" s="15">
        <v>49</v>
      </c>
      <c r="B105" s="16" t="s">
        <v>147</v>
      </c>
      <c r="C105" s="16" t="s">
        <v>148</v>
      </c>
      <c r="D105" s="16" t="s">
        <v>149</v>
      </c>
      <c r="E105" s="53">
        <v>0</v>
      </c>
      <c r="F105" s="18">
        <f t="shared" si="1"/>
        <v>0</v>
      </c>
      <c r="G105" s="13"/>
      <c r="H105" s="13"/>
      <c r="I105" s="58"/>
    </row>
    <row r="106" spans="1:9" x14ac:dyDescent="0.3">
      <c r="A106" s="15">
        <v>50</v>
      </c>
      <c r="B106" s="16" t="s">
        <v>147</v>
      </c>
      <c r="C106" s="16" t="s">
        <v>80</v>
      </c>
      <c r="D106" s="16" t="s">
        <v>150</v>
      </c>
      <c r="E106" s="53">
        <v>1</v>
      </c>
      <c r="F106" s="18">
        <f t="shared" si="1"/>
        <v>10</v>
      </c>
      <c r="G106" s="13"/>
      <c r="H106" s="13"/>
      <c r="I106" s="58"/>
    </row>
    <row r="107" spans="1:9" x14ac:dyDescent="0.3">
      <c r="A107" s="15">
        <v>52</v>
      </c>
      <c r="B107" s="16" t="s">
        <v>147</v>
      </c>
      <c r="C107" s="16" t="s">
        <v>132</v>
      </c>
      <c r="D107" s="16" t="s">
        <v>151</v>
      </c>
      <c r="E107" s="53">
        <v>0</v>
      </c>
      <c r="F107" s="18">
        <f t="shared" si="1"/>
        <v>0</v>
      </c>
      <c r="G107" s="13"/>
      <c r="H107" s="13"/>
      <c r="I107" s="58"/>
    </row>
    <row r="108" spans="1:9" x14ac:dyDescent="0.3">
      <c r="A108" s="15">
        <v>53</v>
      </c>
      <c r="B108" s="16" t="s">
        <v>147</v>
      </c>
      <c r="C108" s="16" t="s">
        <v>47</v>
      </c>
      <c r="D108" s="16" t="s">
        <v>152</v>
      </c>
      <c r="E108" s="53">
        <v>1</v>
      </c>
      <c r="F108" s="18">
        <f t="shared" si="1"/>
        <v>10</v>
      </c>
      <c r="G108" s="13"/>
      <c r="H108" s="13"/>
      <c r="I108" s="58"/>
    </row>
    <row r="109" spans="1:9" x14ac:dyDescent="0.3">
      <c r="A109" s="15">
        <v>54</v>
      </c>
      <c r="B109" s="16" t="s">
        <v>153</v>
      </c>
      <c r="C109" s="16" t="s">
        <v>80</v>
      </c>
      <c r="D109" s="16" t="s">
        <v>154</v>
      </c>
      <c r="E109" s="53">
        <v>2</v>
      </c>
      <c r="F109" s="18">
        <f t="shared" si="1"/>
        <v>20</v>
      </c>
      <c r="G109" s="13"/>
      <c r="H109" s="13"/>
      <c r="I109" s="58"/>
    </row>
    <row r="110" spans="1:9" x14ac:dyDescent="0.3">
      <c r="A110" s="15">
        <v>55</v>
      </c>
      <c r="B110" s="16" t="s">
        <v>153</v>
      </c>
      <c r="C110" s="16" t="s">
        <v>132</v>
      </c>
      <c r="D110" s="16" t="s">
        <v>155</v>
      </c>
      <c r="E110" s="53">
        <v>1</v>
      </c>
      <c r="F110" s="18">
        <f t="shared" si="1"/>
        <v>10</v>
      </c>
      <c r="G110" s="13"/>
      <c r="H110" s="13"/>
      <c r="I110" s="58"/>
    </row>
    <row r="111" spans="1:9" x14ac:dyDescent="0.3">
      <c r="A111" s="15">
        <v>56</v>
      </c>
      <c r="B111" s="16" t="s">
        <v>153</v>
      </c>
      <c r="C111" s="16" t="s">
        <v>132</v>
      </c>
      <c r="D111" s="16" t="s">
        <v>156</v>
      </c>
      <c r="E111" s="53">
        <v>0</v>
      </c>
      <c r="F111" s="18">
        <f t="shared" si="1"/>
        <v>0</v>
      </c>
      <c r="G111" s="13"/>
      <c r="H111" s="13"/>
      <c r="I111" s="58"/>
    </row>
    <row r="112" spans="1:9" x14ac:dyDescent="0.3">
      <c r="A112" s="15">
        <v>59</v>
      </c>
      <c r="B112" s="16" t="s">
        <v>153</v>
      </c>
      <c r="C112" s="16" t="s">
        <v>47</v>
      </c>
      <c r="D112" s="16" t="s">
        <v>157</v>
      </c>
      <c r="E112" s="53">
        <v>0</v>
      </c>
      <c r="F112" s="18">
        <f t="shared" si="1"/>
        <v>0</v>
      </c>
      <c r="G112" s="13"/>
      <c r="H112" s="13"/>
      <c r="I112" s="58"/>
    </row>
    <row r="113" spans="1:9" x14ac:dyDescent="0.3">
      <c r="A113" s="15">
        <v>60</v>
      </c>
      <c r="B113" s="16" t="s">
        <v>158</v>
      </c>
      <c r="C113" s="16" t="s">
        <v>159</v>
      </c>
      <c r="D113" s="16" t="s">
        <v>160</v>
      </c>
      <c r="E113" s="53">
        <v>0</v>
      </c>
      <c r="F113" s="18">
        <f t="shared" si="1"/>
        <v>0</v>
      </c>
      <c r="G113" s="13"/>
      <c r="H113" s="13"/>
      <c r="I113" s="58"/>
    </row>
    <row r="114" spans="1:9" x14ac:dyDescent="0.3">
      <c r="A114" s="15">
        <v>61</v>
      </c>
      <c r="B114" s="16" t="s">
        <v>158</v>
      </c>
      <c r="C114" s="16" t="s">
        <v>159</v>
      </c>
      <c r="D114" s="16" t="s">
        <v>161</v>
      </c>
      <c r="E114" s="53">
        <v>1</v>
      </c>
      <c r="F114" s="18">
        <f t="shared" si="1"/>
        <v>10</v>
      </c>
      <c r="G114" s="13"/>
      <c r="H114" s="13"/>
      <c r="I114" s="58"/>
    </row>
    <row r="115" spans="1:9" x14ac:dyDescent="0.3">
      <c r="A115" s="15"/>
      <c r="B115" s="16" t="s">
        <v>158</v>
      </c>
      <c r="C115" s="16" t="s">
        <v>159</v>
      </c>
      <c r="D115" s="16" t="s">
        <v>162</v>
      </c>
      <c r="E115" s="53">
        <v>0</v>
      </c>
      <c r="F115" s="18">
        <f t="shared" si="1"/>
        <v>0</v>
      </c>
      <c r="G115" s="13"/>
      <c r="H115" s="13"/>
      <c r="I115" s="58"/>
    </row>
    <row r="116" spans="1:9" x14ac:dyDescent="0.3">
      <c r="A116" s="15">
        <v>118</v>
      </c>
      <c r="B116" s="16" t="s">
        <v>158</v>
      </c>
      <c r="C116" s="16" t="s">
        <v>163</v>
      </c>
      <c r="D116" s="16" t="s">
        <v>164</v>
      </c>
      <c r="E116" s="53">
        <v>0</v>
      </c>
      <c r="F116" s="18">
        <f t="shared" si="1"/>
        <v>0</v>
      </c>
      <c r="G116" s="13"/>
      <c r="H116" s="13"/>
      <c r="I116" s="58"/>
    </row>
    <row r="117" spans="1:9" x14ac:dyDescent="0.3">
      <c r="A117" s="15">
        <v>62</v>
      </c>
      <c r="B117" s="16" t="s">
        <v>158</v>
      </c>
      <c r="C117" s="16" t="s">
        <v>163</v>
      </c>
      <c r="D117" s="16" t="s">
        <v>165</v>
      </c>
      <c r="E117" s="53">
        <v>0</v>
      </c>
      <c r="F117" s="18">
        <f t="shared" si="1"/>
        <v>0</v>
      </c>
      <c r="G117" s="13"/>
      <c r="H117" s="13"/>
      <c r="I117" s="58"/>
    </row>
    <row r="118" spans="1:9" x14ac:dyDescent="0.3">
      <c r="A118" s="15">
        <v>65</v>
      </c>
      <c r="B118" s="16" t="s">
        <v>158</v>
      </c>
      <c r="C118" s="16" t="s">
        <v>163</v>
      </c>
      <c r="D118" s="16" t="s">
        <v>166</v>
      </c>
      <c r="E118" s="53">
        <v>1</v>
      </c>
      <c r="F118" s="18">
        <f t="shared" si="1"/>
        <v>10</v>
      </c>
      <c r="G118" s="13"/>
      <c r="H118" s="13"/>
      <c r="I118" s="58"/>
    </row>
    <row r="119" spans="1:9" x14ac:dyDescent="0.3">
      <c r="A119" s="15">
        <v>66</v>
      </c>
      <c r="B119" s="16" t="s">
        <v>158</v>
      </c>
      <c r="C119" s="16" t="s">
        <v>132</v>
      </c>
      <c r="D119" s="16" t="s">
        <v>167</v>
      </c>
      <c r="E119" s="53">
        <v>0</v>
      </c>
      <c r="F119" s="18">
        <f t="shared" si="1"/>
        <v>0</v>
      </c>
      <c r="G119" s="13"/>
      <c r="H119" s="13"/>
      <c r="I119" s="58"/>
    </row>
    <row r="120" spans="1:9" x14ac:dyDescent="0.3">
      <c r="A120" s="15">
        <v>67</v>
      </c>
      <c r="B120" s="16" t="s">
        <v>158</v>
      </c>
      <c r="C120" s="16" t="s">
        <v>47</v>
      </c>
      <c r="D120" s="16" t="s">
        <v>168</v>
      </c>
      <c r="E120" s="53">
        <v>0</v>
      </c>
      <c r="F120" s="18">
        <f t="shared" si="1"/>
        <v>0</v>
      </c>
      <c r="G120" s="13"/>
      <c r="H120" s="13"/>
      <c r="I120" s="58"/>
    </row>
    <row r="121" spans="1:9" x14ac:dyDescent="0.3">
      <c r="A121" s="15">
        <v>68</v>
      </c>
      <c r="B121" s="16" t="s">
        <v>169</v>
      </c>
      <c r="C121" s="16" t="s">
        <v>163</v>
      </c>
      <c r="D121" s="16" t="s">
        <v>170</v>
      </c>
      <c r="E121" s="53">
        <v>0</v>
      </c>
      <c r="F121" s="18">
        <f t="shared" si="1"/>
        <v>0</v>
      </c>
      <c r="G121" s="13"/>
      <c r="H121" s="13"/>
      <c r="I121" s="58"/>
    </row>
    <row r="122" spans="1:9" x14ac:dyDescent="0.3">
      <c r="A122" s="15"/>
      <c r="B122" s="16" t="s">
        <v>169</v>
      </c>
      <c r="C122" s="16" t="s">
        <v>163</v>
      </c>
      <c r="D122" s="16" t="s">
        <v>171</v>
      </c>
      <c r="E122" s="53">
        <v>0</v>
      </c>
      <c r="F122" s="18">
        <f t="shared" si="1"/>
        <v>0</v>
      </c>
      <c r="G122" s="13"/>
      <c r="H122" s="13"/>
      <c r="I122" s="58"/>
    </row>
    <row r="123" spans="1:9" x14ac:dyDescent="0.3">
      <c r="A123" s="15">
        <v>69</v>
      </c>
      <c r="B123" s="16" t="s">
        <v>169</v>
      </c>
      <c r="C123" s="16" t="s">
        <v>159</v>
      </c>
      <c r="D123" s="16" t="s">
        <v>172</v>
      </c>
      <c r="E123" s="53">
        <v>0</v>
      </c>
      <c r="F123" s="18">
        <f t="shared" si="1"/>
        <v>0</v>
      </c>
      <c r="G123" s="13"/>
      <c r="H123" s="13"/>
      <c r="I123" s="58"/>
    </row>
    <row r="124" spans="1:9" x14ac:dyDescent="0.3">
      <c r="A124" s="15">
        <v>71</v>
      </c>
      <c r="B124" s="16" t="s">
        <v>169</v>
      </c>
      <c r="C124" s="16" t="s">
        <v>173</v>
      </c>
      <c r="D124" s="16" t="s">
        <v>174</v>
      </c>
      <c r="E124" s="53">
        <v>0</v>
      </c>
      <c r="F124" s="18">
        <f t="shared" si="1"/>
        <v>0</v>
      </c>
      <c r="G124" s="13"/>
      <c r="H124" s="13"/>
      <c r="I124" s="58"/>
    </row>
    <row r="125" spans="1:9" x14ac:dyDescent="0.3">
      <c r="A125" s="15">
        <v>119</v>
      </c>
      <c r="B125" s="16" t="s">
        <v>169</v>
      </c>
      <c r="C125" s="16" t="s">
        <v>173</v>
      </c>
      <c r="D125" s="16" t="s">
        <v>175</v>
      </c>
      <c r="E125" s="53">
        <v>0</v>
      </c>
      <c r="F125" s="18">
        <f t="shared" si="1"/>
        <v>0</v>
      </c>
      <c r="G125" s="13"/>
      <c r="H125" s="13"/>
      <c r="I125" s="58"/>
    </row>
    <row r="126" spans="1:9" x14ac:dyDescent="0.3">
      <c r="A126" s="15">
        <v>72</v>
      </c>
      <c r="B126" s="16" t="s">
        <v>169</v>
      </c>
      <c r="C126" s="16" t="s">
        <v>132</v>
      </c>
      <c r="D126" s="16" t="s">
        <v>176</v>
      </c>
      <c r="E126" s="53">
        <v>0</v>
      </c>
      <c r="F126" s="18">
        <f t="shared" si="1"/>
        <v>0</v>
      </c>
      <c r="G126" s="13"/>
      <c r="H126" s="13"/>
      <c r="I126" s="58"/>
    </row>
    <row r="127" spans="1:9" x14ac:dyDescent="0.3">
      <c r="A127" s="15">
        <v>73</v>
      </c>
      <c r="B127" s="16" t="s">
        <v>169</v>
      </c>
      <c r="C127" s="16" t="s">
        <v>132</v>
      </c>
      <c r="D127" s="16" t="s">
        <v>177</v>
      </c>
      <c r="E127" s="53">
        <v>0</v>
      </c>
      <c r="F127" s="18">
        <f t="shared" si="1"/>
        <v>0</v>
      </c>
      <c r="G127" s="13"/>
      <c r="H127" s="13"/>
      <c r="I127" s="58"/>
    </row>
    <row r="128" spans="1:9" x14ac:dyDescent="0.3">
      <c r="A128" s="15">
        <v>74</v>
      </c>
      <c r="B128" s="16" t="s">
        <v>169</v>
      </c>
      <c r="C128" s="16" t="s">
        <v>47</v>
      </c>
      <c r="D128" s="16" t="s">
        <v>178</v>
      </c>
      <c r="E128" s="53">
        <v>0</v>
      </c>
      <c r="F128" s="18">
        <f t="shared" si="1"/>
        <v>0</v>
      </c>
      <c r="G128" s="13"/>
      <c r="H128" s="13"/>
      <c r="I128" s="58"/>
    </row>
    <row r="129" spans="1:9" x14ac:dyDescent="0.3">
      <c r="A129" s="15">
        <v>75</v>
      </c>
      <c r="B129" s="16" t="s">
        <v>169</v>
      </c>
      <c r="C129" s="16" t="s">
        <v>47</v>
      </c>
      <c r="D129" s="16" t="s">
        <v>179</v>
      </c>
      <c r="E129" s="53">
        <v>1</v>
      </c>
      <c r="F129" s="18">
        <f t="shared" si="1"/>
        <v>10</v>
      </c>
      <c r="G129" s="13"/>
      <c r="H129" s="13"/>
      <c r="I129" s="58"/>
    </row>
    <row r="130" spans="1:9" x14ac:dyDescent="0.3">
      <c r="A130" s="15">
        <v>76</v>
      </c>
      <c r="B130" s="16" t="s">
        <v>180</v>
      </c>
      <c r="C130" s="16" t="s">
        <v>163</v>
      </c>
      <c r="D130" s="16" t="s">
        <v>181</v>
      </c>
      <c r="E130" s="53">
        <v>5</v>
      </c>
      <c r="F130" s="18">
        <f t="shared" si="1"/>
        <v>50</v>
      </c>
      <c r="G130" s="13"/>
      <c r="H130" s="13"/>
      <c r="I130" s="58"/>
    </row>
    <row r="131" spans="1:9" x14ac:dyDescent="0.3">
      <c r="A131" s="15">
        <v>77</v>
      </c>
      <c r="B131" s="16" t="s">
        <v>180</v>
      </c>
      <c r="C131" s="16" t="s">
        <v>163</v>
      </c>
      <c r="D131" s="16" t="s">
        <v>182</v>
      </c>
      <c r="E131" s="53">
        <v>6</v>
      </c>
      <c r="F131" s="18">
        <f t="shared" si="1"/>
        <v>60</v>
      </c>
      <c r="G131" s="13"/>
      <c r="H131" s="13"/>
      <c r="I131" s="58"/>
    </row>
    <row r="132" spans="1:9" x14ac:dyDescent="0.3">
      <c r="A132" s="15">
        <v>78</v>
      </c>
      <c r="B132" s="16" t="s">
        <v>180</v>
      </c>
      <c r="C132" s="16" t="s">
        <v>163</v>
      </c>
      <c r="D132" s="16" t="s">
        <v>183</v>
      </c>
      <c r="E132" s="53">
        <v>5</v>
      </c>
      <c r="F132" s="18">
        <f t="shared" si="1"/>
        <v>50</v>
      </c>
      <c r="G132" s="13"/>
      <c r="H132" s="13"/>
      <c r="I132" s="58"/>
    </row>
    <row r="133" spans="1:9" x14ac:dyDescent="0.3">
      <c r="A133" s="15">
        <v>81</v>
      </c>
      <c r="B133" s="16" t="s">
        <v>180</v>
      </c>
      <c r="C133" s="16" t="s">
        <v>163</v>
      </c>
      <c r="D133" s="16" t="s">
        <v>184</v>
      </c>
      <c r="E133" s="53">
        <v>1</v>
      </c>
      <c r="F133" s="18">
        <f t="shared" si="1"/>
        <v>10</v>
      </c>
      <c r="G133" s="13"/>
      <c r="H133" s="13"/>
      <c r="I133" s="58"/>
    </row>
    <row r="134" spans="1:9" x14ac:dyDescent="0.3">
      <c r="A134" s="15">
        <v>82</v>
      </c>
      <c r="B134" s="16" t="s">
        <v>180</v>
      </c>
      <c r="C134" s="16" t="s">
        <v>163</v>
      </c>
      <c r="D134" s="16" t="s">
        <v>185</v>
      </c>
      <c r="E134" s="53">
        <v>0</v>
      </c>
      <c r="F134" s="18">
        <f t="shared" si="1"/>
        <v>0</v>
      </c>
      <c r="G134" s="13"/>
      <c r="H134" s="13"/>
      <c r="I134" s="58"/>
    </row>
    <row r="135" spans="1:9" x14ac:dyDescent="0.3">
      <c r="A135" s="15">
        <v>84</v>
      </c>
      <c r="B135" s="16" t="s">
        <v>180</v>
      </c>
      <c r="C135" s="16" t="s">
        <v>163</v>
      </c>
      <c r="D135" s="16" t="s">
        <v>186</v>
      </c>
      <c r="E135" s="53">
        <v>0</v>
      </c>
      <c r="F135" s="18">
        <f t="shared" si="1"/>
        <v>0</v>
      </c>
      <c r="G135" s="13"/>
      <c r="H135" s="13"/>
      <c r="I135" s="58"/>
    </row>
    <row r="136" spans="1:9" x14ac:dyDescent="0.3">
      <c r="A136" s="15">
        <v>86</v>
      </c>
      <c r="B136" s="16" t="s">
        <v>180</v>
      </c>
      <c r="C136" s="16" t="s">
        <v>163</v>
      </c>
      <c r="D136" s="16" t="s">
        <v>187</v>
      </c>
      <c r="E136" s="53">
        <v>1</v>
      </c>
      <c r="F136" s="18">
        <f t="shared" si="1"/>
        <v>10</v>
      </c>
      <c r="G136" s="13"/>
      <c r="H136" s="13"/>
      <c r="I136" s="58"/>
    </row>
    <row r="137" spans="1:9" x14ac:dyDescent="0.3">
      <c r="A137" s="15">
        <v>87</v>
      </c>
      <c r="B137" s="16" t="s">
        <v>180</v>
      </c>
      <c r="C137" s="16" t="s">
        <v>173</v>
      </c>
      <c r="D137" s="16" t="s">
        <v>188</v>
      </c>
      <c r="E137" s="53">
        <v>0</v>
      </c>
      <c r="F137" s="18">
        <f t="shared" si="1"/>
        <v>0</v>
      </c>
      <c r="G137" s="13"/>
      <c r="H137" s="13"/>
      <c r="I137" s="58"/>
    </row>
    <row r="138" spans="1:9" x14ac:dyDescent="0.3">
      <c r="A138" s="15">
        <v>80</v>
      </c>
      <c r="B138" s="16" t="s">
        <v>180</v>
      </c>
      <c r="C138" s="16" t="s">
        <v>173</v>
      </c>
      <c r="D138" s="16" t="s">
        <v>189</v>
      </c>
      <c r="E138" s="53">
        <v>0</v>
      </c>
      <c r="F138" s="18">
        <f t="shared" si="1"/>
        <v>0</v>
      </c>
      <c r="G138" s="13"/>
      <c r="H138" s="13"/>
      <c r="I138" s="58"/>
    </row>
    <row r="139" spans="1:9" x14ac:dyDescent="0.3">
      <c r="A139" s="15">
        <v>83</v>
      </c>
      <c r="B139" s="16" t="s">
        <v>180</v>
      </c>
      <c r="C139" s="16" t="s">
        <v>132</v>
      </c>
      <c r="D139" s="16" t="s">
        <v>190</v>
      </c>
      <c r="E139" s="53">
        <v>3</v>
      </c>
      <c r="F139" s="18">
        <f t="shared" si="1"/>
        <v>30</v>
      </c>
      <c r="G139" s="13"/>
      <c r="H139" s="13"/>
      <c r="I139" s="58"/>
    </row>
    <row r="140" spans="1:9" x14ac:dyDescent="0.3">
      <c r="A140" s="15">
        <v>120</v>
      </c>
      <c r="B140" s="16" t="s">
        <v>180</v>
      </c>
      <c r="C140" s="16" t="s">
        <v>132</v>
      </c>
      <c r="D140" s="16" t="s">
        <v>191</v>
      </c>
      <c r="E140" s="53">
        <v>0</v>
      </c>
      <c r="F140" s="18">
        <f t="shared" si="1"/>
        <v>0</v>
      </c>
      <c r="G140" s="13"/>
      <c r="H140" s="13"/>
      <c r="I140" s="58"/>
    </row>
    <row r="141" spans="1:9" x14ac:dyDescent="0.3">
      <c r="A141" s="15">
        <v>79</v>
      </c>
      <c r="B141" s="16" t="s">
        <v>180</v>
      </c>
      <c r="C141" s="16" t="s">
        <v>132</v>
      </c>
      <c r="D141" s="16" t="s">
        <v>192</v>
      </c>
      <c r="E141" s="53">
        <v>0</v>
      </c>
      <c r="F141" s="18">
        <f t="shared" si="1"/>
        <v>0</v>
      </c>
      <c r="G141" s="13"/>
      <c r="H141" s="13"/>
      <c r="I141" s="58"/>
    </row>
    <row r="142" spans="1:9" x14ac:dyDescent="0.3">
      <c r="A142" s="15">
        <v>88</v>
      </c>
      <c r="B142" s="16" t="s">
        <v>180</v>
      </c>
      <c r="C142" s="16" t="s">
        <v>132</v>
      </c>
      <c r="D142" s="16" t="s">
        <v>193</v>
      </c>
      <c r="E142" s="53">
        <v>0</v>
      </c>
      <c r="F142" s="18">
        <f t="shared" si="1"/>
        <v>0</v>
      </c>
      <c r="G142" s="13"/>
      <c r="H142" s="13"/>
      <c r="I142" s="58"/>
    </row>
    <row r="143" spans="1:9" x14ac:dyDescent="0.3">
      <c r="A143" s="15">
        <v>89</v>
      </c>
      <c r="B143" s="16" t="s">
        <v>180</v>
      </c>
      <c r="C143" s="16" t="s">
        <v>47</v>
      </c>
      <c r="D143" s="16" t="s">
        <v>194</v>
      </c>
      <c r="E143" s="53">
        <v>0</v>
      </c>
      <c r="F143" s="18">
        <f t="shared" si="1"/>
        <v>0</v>
      </c>
      <c r="G143" s="13"/>
      <c r="H143" s="13"/>
      <c r="I143" s="58"/>
    </row>
    <row r="144" spans="1:9" x14ac:dyDescent="0.3">
      <c r="A144" s="15">
        <v>90</v>
      </c>
      <c r="B144" s="16" t="s">
        <v>180</v>
      </c>
      <c r="C144" s="16" t="s">
        <v>47</v>
      </c>
      <c r="D144" s="16" t="s">
        <v>195</v>
      </c>
      <c r="E144" s="53">
        <v>0</v>
      </c>
      <c r="F144" s="18">
        <f t="shared" si="1"/>
        <v>0</v>
      </c>
      <c r="G144" s="13"/>
      <c r="H144" s="13"/>
      <c r="I144" s="58"/>
    </row>
    <row r="145" spans="1:9" x14ac:dyDescent="0.3">
      <c r="A145" s="15">
        <v>96</v>
      </c>
      <c r="B145" s="16" t="s">
        <v>196</v>
      </c>
      <c r="C145" s="16" t="s">
        <v>132</v>
      </c>
      <c r="D145" s="16" t="s">
        <v>197</v>
      </c>
      <c r="E145" s="53">
        <v>0</v>
      </c>
      <c r="F145" s="18">
        <f t="shared" si="1"/>
        <v>0</v>
      </c>
      <c r="G145" s="13"/>
      <c r="H145" s="13"/>
      <c r="I145" s="58"/>
    </row>
    <row r="146" spans="1:9" x14ac:dyDescent="0.3">
      <c r="A146" s="15">
        <v>91</v>
      </c>
      <c r="B146" s="16" t="s">
        <v>198</v>
      </c>
      <c r="C146" s="16" t="s">
        <v>132</v>
      </c>
      <c r="D146" s="16" t="s">
        <v>199</v>
      </c>
      <c r="E146" s="53">
        <v>13</v>
      </c>
      <c r="F146" s="18">
        <f t="shared" si="1"/>
        <v>130</v>
      </c>
      <c r="G146" s="13"/>
      <c r="H146" s="13"/>
      <c r="I146" s="58"/>
    </row>
    <row r="147" spans="1:9" x14ac:dyDescent="0.3">
      <c r="A147" s="15">
        <v>92</v>
      </c>
      <c r="B147" s="16" t="s">
        <v>198</v>
      </c>
      <c r="C147" s="16" t="s">
        <v>132</v>
      </c>
      <c r="D147" s="16" t="s">
        <v>200</v>
      </c>
      <c r="E147" s="53">
        <v>1</v>
      </c>
      <c r="F147" s="18">
        <f t="shared" si="1"/>
        <v>10</v>
      </c>
      <c r="G147" s="13"/>
      <c r="H147" s="13"/>
      <c r="I147" s="58"/>
    </row>
    <row r="148" spans="1:9" ht="15" thickBot="1" x14ac:dyDescent="0.35">
      <c r="A148" s="15">
        <v>93</v>
      </c>
      <c r="B148" s="16" t="s">
        <v>198</v>
      </c>
      <c r="C148" s="16" t="s">
        <v>132</v>
      </c>
      <c r="D148" s="16" t="s">
        <v>201</v>
      </c>
      <c r="E148" s="53">
        <v>1</v>
      </c>
      <c r="F148" s="18">
        <f t="shared" si="1"/>
        <v>10</v>
      </c>
      <c r="G148" s="13"/>
      <c r="H148" s="13"/>
      <c r="I148" s="58"/>
    </row>
    <row r="149" spans="1:9" ht="15" thickBot="1" x14ac:dyDescent="0.35">
      <c r="A149" s="74" t="s">
        <v>202</v>
      </c>
      <c r="B149" s="75"/>
      <c r="C149" s="75"/>
      <c r="D149" s="75"/>
      <c r="E149" s="75"/>
      <c r="F149" s="75"/>
      <c r="G149" s="75"/>
      <c r="H149" s="75"/>
      <c r="I149" s="76"/>
    </row>
    <row r="150" spans="1:9" x14ac:dyDescent="0.3">
      <c r="A150" s="6"/>
      <c r="B150" s="7"/>
      <c r="C150" s="7"/>
      <c r="E150" s="16" t="s">
        <v>203</v>
      </c>
      <c r="F150" s="24">
        <f>SUM(F29:F148)</f>
        <v>4090</v>
      </c>
      <c r="G150" s="27"/>
      <c r="H150" s="27"/>
      <c r="I150" s="58"/>
    </row>
    <row r="151" spans="1:9" x14ac:dyDescent="0.3">
      <c r="A151" s="6"/>
      <c r="B151" s="7"/>
      <c r="C151" s="7"/>
      <c r="E151" s="23" t="s">
        <v>60</v>
      </c>
      <c r="F151" s="24">
        <f>SUM(F29:F104)</f>
        <v>3650</v>
      </c>
      <c r="G151" s="27"/>
      <c r="H151" s="27"/>
      <c r="I151" s="58"/>
    </row>
    <row r="152" spans="1:9" x14ac:dyDescent="0.3">
      <c r="A152" s="6"/>
      <c r="B152" s="7"/>
      <c r="C152" s="7"/>
      <c r="E152" s="23" t="s">
        <v>147</v>
      </c>
      <c r="F152" s="24">
        <f>SUM(F105:F108)</f>
        <v>20</v>
      </c>
      <c r="G152" s="27"/>
      <c r="H152" s="27"/>
      <c r="I152" s="58"/>
    </row>
    <row r="153" spans="1:9" x14ac:dyDescent="0.3">
      <c r="A153" s="6"/>
      <c r="B153" s="7"/>
      <c r="C153" s="7"/>
      <c r="E153" s="23" t="s">
        <v>153</v>
      </c>
      <c r="F153" s="24">
        <f>SUM(F109:F112)</f>
        <v>30</v>
      </c>
      <c r="G153" s="27"/>
      <c r="H153" s="27"/>
      <c r="I153" s="58"/>
    </row>
    <row r="154" spans="1:9" x14ac:dyDescent="0.3">
      <c r="A154" s="6"/>
      <c r="B154" s="7"/>
      <c r="C154" s="7"/>
      <c r="E154" s="23" t="s">
        <v>204</v>
      </c>
      <c r="F154" s="24">
        <f>SUM(F113:F120)</f>
        <v>20</v>
      </c>
      <c r="G154" s="27"/>
      <c r="H154" s="27"/>
      <c r="I154" s="58"/>
    </row>
    <row r="155" spans="1:9" x14ac:dyDescent="0.3">
      <c r="A155" s="6"/>
      <c r="B155" s="7"/>
      <c r="C155" s="7"/>
      <c r="E155" s="23" t="s">
        <v>169</v>
      </c>
      <c r="F155" s="24">
        <f>SUM(F121:F129)</f>
        <v>10</v>
      </c>
      <c r="G155" s="27"/>
      <c r="H155" s="27"/>
      <c r="I155" s="58"/>
    </row>
    <row r="156" spans="1:9" x14ac:dyDescent="0.3">
      <c r="A156" s="6"/>
      <c r="B156" s="7"/>
      <c r="C156" s="7"/>
      <c r="E156" s="23" t="s">
        <v>180</v>
      </c>
      <c r="F156" s="24">
        <f>SUM(F130:F144)</f>
        <v>210</v>
      </c>
      <c r="G156" s="27"/>
      <c r="H156" s="27"/>
      <c r="I156" s="58"/>
    </row>
    <row r="157" spans="1:9" x14ac:dyDescent="0.3">
      <c r="A157" s="6"/>
      <c r="B157" s="7"/>
      <c r="C157" s="7"/>
      <c r="E157" s="23" t="s">
        <v>196</v>
      </c>
      <c r="F157" s="24">
        <f>SUM(F145)</f>
        <v>0</v>
      </c>
      <c r="G157" s="27"/>
      <c r="H157" s="27"/>
      <c r="I157" s="58"/>
    </row>
    <row r="158" spans="1:9" ht="15" thickBot="1" x14ac:dyDescent="0.35">
      <c r="A158" s="6"/>
      <c r="B158" s="7"/>
      <c r="C158" s="7"/>
      <c r="E158" s="23" t="s">
        <v>198</v>
      </c>
      <c r="F158" s="24">
        <f>SUM(F146:F148)</f>
        <v>150</v>
      </c>
      <c r="G158" s="27"/>
      <c r="H158" s="27"/>
      <c r="I158" s="58"/>
    </row>
    <row r="159" spans="1:9" ht="15" thickBot="1" x14ac:dyDescent="0.35">
      <c r="A159" s="74" t="s">
        <v>205</v>
      </c>
      <c r="B159" s="75"/>
      <c r="C159" s="75"/>
      <c r="D159" s="75"/>
      <c r="E159" s="75"/>
      <c r="F159" s="75"/>
      <c r="G159" s="75"/>
      <c r="H159" s="75"/>
      <c r="I159" s="76"/>
    </row>
    <row r="160" spans="1:9" x14ac:dyDescent="0.3">
      <c r="A160" s="6"/>
      <c r="B160" s="7"/>
      <c r="C160" s="7"/>
      <c r="E160" s="23" t="s">
        <v>206</v>
      </c>
      <c r="F160" s="18">
        <f>SUM(F104)</f>
        <v>790</v>
      </c>
      <c r="G160" s="26">
        <f>F160/$F$151</f>
        <v>0.21643835616438356</v>
      </c>
      <c r="H160" s="57"/>
      <c r="I160" s="57"/>
    </row>
    <row r="161" spans="1:9" x14ac:dyDescent="0.3">
      <c r="A161" s="6"/>
      <c r="B161" s="7"/>
      <c r="C161" s="7"/>
      <c r="E161" s="23" t="s">
        <v>207</v>
      </c>
      <c r="F161" s="24">
        <f>SUM(F99:F103)</f>
        <v>560</v>
      </c>
      <c r="G161" s="26">
        <f>F161/$F$151</f>
        <v>0.15342465753424658</v>
      </c>
      <c r="H161" s="57"/>
      <c r="I161" s="57"/>
    </row>
    <row r="162" spans="1:9" x14ac:dyDescent="0.3">
      <c r="A162" s="6"/>
      <c r="B162" s="7"/>
      <c r="C162" s="7"/>
      <c r="E162" s="23" t="s">
        <v>208</v>
      </c>
      <c r="F162" s="24">
        <f>SUM(F92:F98)</f>
        <v>190</v>
      </c>
      <c r="G162" s="26">
        <f t="shared" ref="G162:G167" si="2">F162/$F$151</f>
        <v>5.2054794520547946E-2</v>
      </c>
      <c r="H162" s="27"/>
      <c r="I162" s="58"/>
    </row>
    <row r="163" spans="1:9" x14ac:dyDescent="0.3">
      <c r="A163" s="6"/>
      <c r="B163" s="7"/>
      <c r="C163" s="7"/>
      <c r="E163" s="23" t="s">
        <v>209</v>
      </c>
      <c r="F163" s="24">
        <f>SUM(F74:F91)</f>
        <v>150</v>
      </c>
      <c r="G163" s="26">
        <f t="shared" si="2"/>
        <v>4.1095890410958902E-2</v>
      </c>
      <c r="H163" s="27"/>
      <c r="I163" s="58"/>
    </row>
    <row r="164" spans="1:9" x14ac:dyDescent="0.3">
      <c r="A164" s="6"/>
      <c r="B164" s="7"/>
      <c r="C164" s="7"/>
      <c r="E164" s="23" t="s">
        <v>101</v>
      </c>
      <c r="F164" s="24">
        <f>SUM(F64:F73)</f>
        <v>90</v>
      </c>
      <c r="G164" s="26">
        <f t="shared" si="2"/>
        <v>2.4657534246575342E-2</v>
      </c>
      <c r="H164" s="27"/>
      <c r="I164" s="58"/>
    </row>
    <row r="165" spans="1:9" x14ac:dyDescent="0.3">
      <c r="A165" s="6"/>
      <c r="B165" s="7"/>
      <c r="C165" s="7"/>
      <c r="E165" s="23" t="s">
        <v>85</v>
      </c>
      <c r="F165" s="24">
        <f>SUM(F51:F63)</f>
        <v>1840</v>
      </c>
      <c r="G165" s="26">
        <f t="shared" si="2"/>
        <v>0.50410958904109593</v>
      </c>
      <c r="H165" s="27"/>
      <c r="I165" s="58"/>
    </row>
    <row r="166" spans="1:9" x14ac:dyDescent="0.3">
      <c r="A166" s="6"/>
      <c r="B166" s="7"/>
      <c r="C166" s="7"/>
      <c r="E166" s="23" t="s">
        <v>210</v>
      </c>
      <c r="F166" s="24">
        <f>SUM(F47:F50)</f>
        <v>10</v>
      </c>
      <c r="G166" s="26">
        <f t="shared" si="2"/>
        <v>2.7397260273972603E-3</v>
      </c>
      <c r="H166" s="27"/>
      <c r="I166" s="58"/>
    </row>
    <row r="167" spans="1:9" ht="15" thickBot="1" x14ac:dyDescent="0.35">
      <c r="A167" s="6"/>
      <c r="B167" s="7"/>
      <c r="C167" s="7"/>
      <c r="E167" s="23" t="s">
        <v>211</v>
      </c>
      <c r="F167" s="24">
        <f>SUM(F29:F46)</f>
        <v>20</v>
      </c>
      <c r="G167" s="26">
        <f t="shared" si="2"/>
        <v>5.4794520547945206E-3</v>
      </c>
      <c r="H167" s="27"/>
      <c r="I167" s="58"/>
    </row>
    <row r="168" spans="1:9" ht="15" thickBot="1" x14ac:dyDescent="0.35">
      <c r="A168" s="74" t="s">
        <v>212</v>
      </c>
      <c r="B168" s="75"/>
      <c r="C168" s="75"/>
      <c r="D168" s="75"/>
      <c r="E168" s="75"/>
      <c r="F168" s="75"/>
      <c r="G168" s="75"/>
      <c r="H168" s="75"/>
      <c r="I168" s="76"/>
    </row>
    <row r="169" spans="1:9" x14ac:dyDescent="0.3">
      <c r="B169" s="59" t="s">
        <v>57</v>
      </c>
      <c r="C169" s="56" t="s">
        <v>45</v>
      </c>
      <c r="D169" s="56" t="s">
        <v>58</v>
      </c>
      <c r="E169" s="56" t="s">
        <v>59</v>
      </c>
      <c r="F169" s="56" t="s">
        <v>213</v>
      </c>
      <c r="G169" s="56" t="s">
        <v>214</v>
      </c>
      <c r="H169" s="56" t="s">
        <v>215</v>
      </c>
      <c r="I169" s="56" t="s">
        <v>216</v>
      </c>
    </row>
    <row r="170" spans="1:9" x14ac:dyDescent="0.3">
      <c r="B170" s="60">
        <f>INDEX($A$29:$A$148,MATCH(H170,$F$29:$F$148,0))</f>
        <v>15</v>
      </c>
      <c r="C170" s="61" t="str">
        <f>INDEX($B$29:$B$148,MATCH(H170,$F$29:$F$148,0))</f>
        <v>Plastique</v>
      </c>
      <c r="D170" s="61" t="str">
        <f>INDEX($C$29:$C$148,MATCH(H170,$F$29:$F$148,0))</f>
        <v>Contenant (rigide)</v>
      </c>
      <c r="E170" s="61" t="str">
        <f>INDEX($D$29:$D$148,MATCH(H170,$F$29:$F$148,0))</f>
        <v>Bouchon, capsule, couvercle</v>
      </c>
      <c r="F170" s="62" t="str">
        <f>C170&amp;" : "&amp;E170</f>
        <v>Plastique : Bouchon, capsule, couvercle</v>
      </c>
      <c r="G170" s="33">
        <v>5</v>
      </c>
      <c r="H170" s="33">
        <f>LARGE(F$29:F$148,G170)</f>
        <v>180</v>
      </c>
      <c r="I170" s="63">
        <f>H170/$F$150</f>
        <v>4.4009779951100246E-2</v>
      </c>
    </row>
    <row r="171" spans="1:9" x14ac:dyDescent="0.3">
      <c r="B171" s="60">
        <f>INDEX($A$29:$A$148,MATCH(H171,$F$29:$F$148,0))</f>
        <v>5</v>
      </c>
      <c r="C171" s="61" t="str">
        <f>INDEX($B$29:$B$148,MATCH(H171,$F$29:$F$148,0))</f>
        <v>Plastique</v>
      </c>
      <c r="D171" s="61" t="str">
        <f>INDEX($C$29:$C$148,MATCH(H171,$F$29:$F$148,0))</f>
        <v>Contenant (rigide)</v>
      </c>
      <c r="E171" s="61" t="str">
        <f>INDEX($D$29:$D$148,MATCH(H171,$F$29:$F$148,0))</f>
        <v>Produit de nettoyage (bouteille, fût, contenant divers)</v>
      </c>
      <c r="F171" s="62" t="str">
        <f>C171&amp;" : "&amp;E171</f>
        <v>Plastique : Produit de nettoyage (bouteille, fût, contenant divers)</v>
      </c>
      <c r="G171" s="33">
        <v>4</v>
      </c>
      <c r="H171" s="33">
        <f>LARGE(F$29:F$148,G171)</f>
        <v>330</v>
      </c>
      <c r="I171" s="63">
        <f>H171/$F$150</f>
        <v>8.0684596577017112E-2</v>
      </c>
    </row>
    <row r="172" spans="1:9" x14ac:dyDescent="0.3">
      <c r="B172" s="60">
        <f>INDEX($A$29:$A$148,MATCH(H172,$F$29:$F$148,0))</f>
        <v>462</v>
      </c>
      <c r="C172" s="61" t="str">
        <f>INDEX($B$29:$B$148,MATCH(H172,$F$29:$F$148,0))</f>
        <v>Plastique</v>
      </c>
      <c r="D172" s="61" t="str">
        <f>INDEX($C$29:$C$148,MATCH(H172,$F$29:$F$148,0))</f>
        <v>Fragment</v>
      </c>
      <c r="E172" s="61" t="str">
        <f>INDEX($D$29:$D$148,MATCH(H172,$F$29:$F$148,0))</f>
        <v>Fragment non identifiable en polystyrène expansé (2,5-50 cm)</v>
      </c>
      <c r="F172" s="62" t="str">
        <f>C172&amp;" : "&amp;E172</f>
        <v>Plastique : Fragment non identifiable en polystyrène expansé (2,5-50 cm)</v>
      </c>
      <c r="G172" s="33">
        <v>3</v>
      </c>
      <c r="H172" s="33">
        <f>LARGE(F$29:F$148,G172)</f>
        <v>510</v>
      </c>
      <c r="I172" s="63">
        <f>H172/$F$150</f>
        <v>0.12469437652811736</v>
      </c>
    </row>
    <row r="173" spans="1:9" x14ac:dyDescent="0.3">
      <c r="B173" s="60">
        <f>INDEX($A$29:$A$148,MATCH(H173,$F$29:$F$148,0))</f>
        <v>48</v>
      </c>
      <c r="C173" s="61" t="str">
        <f>INDEX($B$29:$B$148,MATCH(H173,$F$29:$F$148,0))</f>
        <v>Plastique</v>
      </c>
      <c r="D173" s="61" t="str">
        <f>INDEX($C$29:$C$148,MATCH(H173,$F$29:$F$148,0))</f>
        <v>Autre</v>
      </c>
      <c r="E173" s="61" t="str">
        <f>INDEX($D$29:$D$148,MATCH(H173,$F$29:$F$148,0))</f>
        <v>Autre objet en plastique</v>
      </c>
      <c r="F173" s="62" t="str">
        <f>C173&amp;" : "&amp;E173</f>
        <v>Plastique : Autre objet en plastique</v>
      </c>
      <c r="G173" s="33">
        <v>2</v>
      </c>
      <c r="H173" s="33">
        <f>LARGE(F$29:F$148,G173)</f>
        <v>790</v>
      </c>
      <c r="I173" s="63">
        <f>H173/$F$150</f>
        <v>0.19315403422982885</v>
      </c>
    </row>
    <row r="174" spans="1:9" ht="15" thickBot="1" x14ac:dyDescent="0.35">
      <c r="B174" s="60">
        <f>INDEX($A$29:$A$148,MATCH(H174,$F$29:$F$148,0))</f>
        <v>4</v>
      </c>
      <c r="C174" s="61" t="str">
        <f>INDEX($B$29:$B$148,MATCH(H174,$F$29:$F$148,0))</f>
        <v>Plastique</v>
      </c>
      <c r="D174" s="61" t="str">
        <f>INDEX($C$29:$C$148,MATCH(H174,$F$29:$F$148,0))</f>
        <v>Contenant (rigide)</v>
      </c>
      <c r="E174" s="61" t="str">
        <f>INDEX($D$29:$D$148,MATCH(H174,$F$29:$F$148,0))</f>
        <v>Contenant de boisson (bouteille, bidon, contenant divers)</v>
      </c>
      <c r="F174" s="62" t="str">
        <f>C174&amp;" : "&amp;E174</f>
        <v>Plastique : Contenant de boisson (bouteille, bidon, contenant divers)</v>
      </c>
      <c r="G174" s="33">
        <v>1</v>
      </c>
      <c r="H174" s="33">
        <f>LARGE(F$29:F$148,G174)</f>
        <v>1080</v>
      </c>
      <c r="I174" s="63">
        <f>H174/$F$150</f>
        <v>0.26405867970660146</v>
      </c>
    </row>
    <row r="175" spans="1:9" ht="15" thickBot="1" x14ac:dyDescent="0.35">
      <c r="A175" s="74" t="s">
        <v>250</v>
      </c>
      <c r="B175" s="75"/>
      <c r="C175" s="75"/>
      <c r="D175" s="75"/>
      <c r="E175" s="75"/>
      <c r="F175" s="75"/>
      <c r="G175" s="75"/>
      <c r="H175" s="75"/>
      <c r="I175" s="76"/>
    </row>
    <row r="176" spans="1:9" x14ac:dyDescent="0.3">
      <c r="A176" s="28"/>
      <c r="B176" s="29"/>
      <c r="C176" s="29"/>
      <c r="D176" s="29"/>
      <c r="E176" s="30" t="s">
        <v>251</v>
      </c>
      <c r="F176" s="31">
        <v>24</v>
      </c>
      <c r="G176" s="29"/>
      <c r="H176" s="29"/>
      <c r="I176" s="32"/>
    </row>
    <row r="177" spans="1:9" x14ac:dyDescent="0.3">
      <c r="A177" s="3"/>
      <c r="B177" s="4"/>
      <c r="C177" s="4"/>
      <c r="D177" s="4"/>
      <c r="E177" s="22" t="s">
        <v>50</v>
      </c>
      <c r="F177" s="33">
        <v>0</v>
      </c>
      <c r="G177" s="4"/>
      <c r="H177" s="4"/>
      <c r="I177" s="2"/>
    </row>
    <row r="178" spans="1:9" x14ac:dyDescent="0.3">
      <c r="A178" s="3"/>
      <c r="B178" s="4"/>
      <c r="C178" s="4"/>
      <c r="D178" s="4"/>
      <c r="E178" s="22" t="s">
        <v>51</v>
      </c>
      <c r="F178" s="33">
        <v>565</v>
      </c>
      <c r="G178" s="4"/>
      <c r="H178" s="4"/>
      <c r="I178" s="2"/>
    </row>
    <row r="179" spans="1:9" x14ac:dyDescent="0.3">
      <c r="A179" s="3"/>
      <c r="B179" s="4"/>
      <c r="C179" s="4"/>
      <c r="D179" s="4"/>
      <c r="E179" s="22" t="s">
        <v>52</v>
      </c>
      <c r="F179" s="33">
        <v>13650</v>
      </c>
      <c r="G179" s="4"/>
      <c r="H179" s="4"/>
      <c r="I179" s="2"/>
    </row>
    <row r="180" spans="1:9" ht="15" thickBot="1" x14ac:dyDescent="0.35">
      <c r="A180" s="34"/>
      <c r="B180" s="35"/>
      <c r="C180" s="35"/>
      <c r="D180" s="35"/>
      <c r="E180" s="36" t="s">
        <v>53</v>
      </c>
      <c r="F180" s="37">
        <v>2171</v>
      </c>
      <c r="G180" s="35"/>
      <c r="H180" s="38"/>
      <c r="I180" s="21"/>
    </row>
    <row r="185" spans="1:9" x14ac:dyDescent="0.3">
      <c r="G185" s="25"/>
    </row>
    <row r="187" spans="1:9" x14ac:dyDescent="0.3">
      <c r="G187" s="25"/>
    </row>
  </sheetData>
  <mergeCells count="11">
    <mergeCell ref="G26:H26"/>
    <mergeCell ref="A149:I149"/>
    <mergeCell ref="A159:I159"/>
    <mergeCell ref="A168:I168"/>
    <mergeCell ref="A175:I175"/>
    <mergeCell ref="A1:I1"/>
    <mergeCell ref="A4:C5"/>
    <mergeCell ref="A6:C7"/>
    <mergeCell ref="A13:I13"/>
    <mergeCell ref="A18:C18"/>
    <mergeCell ref="F25:I25"/>
  </mergeCells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No-11</vt:lpstr>
      <vt:lpstr>Co-8</vt:lpstr>
      <vt:lpstr>Ly-11</vt:lpstr>
      <vt:lpstr>No-3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lepic</dc:creator>
  <cp:lastModifiedBy>lepicardmaela29@gmail.com</cp:lastModifiedBy>
  <dcterms:created xsi:type="dcterms:W3CDTF">2020-11-19T16:05:23Z</dcterms:created>
  <dcterms:modified xsi:type="dcterms:W3CDTF">2023-08-02T07:53:41Z</dcterms:modified>
</cp:coreProperties>
</file>